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80" tabRatio="599" firstSheet="11" activeTab="24"/>
  </bookViews>
  <sheets>
    <sheet name="300" sheetId="1" r:id="rId1"/>
    <sheet name="301" sheetId="2" r:id="rId2"/>
    <sheet name="302" sheetId="3" r:id="rId3"/>
    <sheet name="303" sheetId="4" r:id="rId4"/>
    <sheet name="304" sheetId="5" r:id="rId5"/>
    <sheet name="305" sheetId="6" r:id="rId6"/>
    <sheet name="306" sheetId="7" r:id="rId7"/>
    <sheet name="307" sheetId="8" r:id="rId8"/>
    <sheet name="308" sheetId="9" r:id="rId9"/>
    <sheet name="309" sheetId="10" r:id="rId10"/>
    <sheet name="310" sheetId="11" r:id="rId11"/>
    <sheet name="311" sheetId="12" r:id="rId12"/>
    <sheet name="312" sheetId="13" r:id="rId13"/>
    <sheet name="313" sheetId="14" r:id="rId14"/>
    <sheet name="314" sheetId="15" r:id="rId15"/>
    <sheet name="315" sheetId="16" r:id="rId16"/>
    <sheet name="316" sheetId="17" r:id="rId17"/>
    <sheet name="317" sheetId="18" r:id="rId18"/>
    <sheet name="318" sheetId="19" r:id="rId19"/>
    <sheet name="319" sheetId="20" r:id="rId20"/>
    <sheet name="320" sheetId="21" r:id="rId21"/>
    <sheet name="321" sheetId="22" r:id="rId22"/>
    <sheet name="322" sheetId="23" r:id="rId23"/>
    <sheet name="323" sheetId="24" r:id="rId24"/>
    <sheet name="324" sheetId="25" r:id="rId25"/>
    <sheet name="Sheet1" sheetId="26" r:id="rId26"/>
    <sheet name="Sheet2" sheetId="27" r:id="rId27"/>
  </sheets>
  <definedNames/>
  <calcPr fullCalcOnLoad="1"/>
</workbook>
</file>

<file path=xl/sharedStrings.xml><?xml version="1.0" encoding="utf-8"?>
<sst xmlns="http://schemas.openxmlformats.org/spreadsheetml/2006/main" count="1321" uniqueCount="85">
  <si>
    <t>Southern Provincial Council</t>
  </si>
  <si>
    <t>Name of Institution:</t>
  </si>
  <si>
    <t>Governor's Secretariat,</t>
  </si>
  <si>
    <t>Head</t>
  </si>
  <si>
    <t>Month</t>
  </si>
  <si>
    <t xml:space="preserve"> Description</t>
  </si>
  <si>
    <t>Dr.</t>
  </si>
  <si>
    <t>Cr.</t>
  </si>
  <si>
    <t>Balance B/F</t>
  </si>
  <si>
    <t>January</t>
  </si>
  <si>
    <t>Summary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</si>
  <si>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</si>
  <si>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</si>
  <si>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</si>
  <si>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</si>
  <si>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</si>
  <si>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</si>
  <si>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</si>
  <si>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</si>
  <si>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</si>
  <si>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</si>
  <si>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Grand Total</t>
  </si>
  <si>
    <t>Prepared by :-</t>
  </si>
  <si>
    <t>Checked by :-</t>
  </si>
  <si>
    <t xml:space="preserve">                  Director of Accounts &amp; Payments ,</t>
  </si>
  <si>
    <t xml:space="preserve">                  For Chief Secretary,</t>
  </si>
  <si>
    <t xml:space="preserve">                  Southern province.</t>
  </si>
  <si>
    <t>Southern Province Public Service Commission</t>
  </si>
  <si>
    <t xml:space="preserve"> Commission</t>
  </si>
  <si>
    <t xml:space="preserve">Co-Op Employees </t>
  </si>
  <si>
    <t>Commission</t>
  </si>
  <si>
    <t>Chief Minister &amp; finance, plan….</t>
  </si>
  <si>
    <t>Implementation ,Health.,Ministry</t>
  </si>
  <si>
    <t>Department of Health Services</t>
  </si>
  <si>
    <t xml:space="preserve"> Local Government</t>
  </si>
  <si>
    <t>Ayurvedic</t>
  </si>
  <si>
    <t>Minister of Education,Land,Land development…..</t>
  </si>
  <si>
    <t>Land Commissinor</t>
  </si>
  <si>
    <t>Minister of Fisheries,Cultural,</t>
  </si>
  <si>
    <t>Supply&amp;Disrtibution of Food…...</t>
  </si>
  <si>
    <t>Department of Education</t>
  </si>
  <si>
    <t>Deposit Account</t>
  </si>
  <si>
    <t>Department of Agriculture</t>
  </si>
  <si>
    <t>Department of Irrigation</t>
  </si>
  <si>
    <t>Minister of Sports ,Youth affairs,</t>
  </si>
  <si>
    <t>Chief Secretary</t>
  </si>
  <si>
    <t>Deputy Chief Sec. Planing</t>
  </si>
  <si>
    <t>Deputy Chief Sec. Eng.Service</t>
  </si>
  <si>
    <t>Internal Audit</t>
  </si>
  <si>
    <t>Department of Provincial Revenue</t>
  </si>
  <si>
    <t>Transfer order</t>
  </si>
  <si>
    <t xml:space="preserve">                       </t>
  </si>
  <si>
    <t xml:space="preserve">Date           :- </t>
  </si>
  <si>
    <t xml:space="preserve"> </t>
  </si>
  <si>
    <t xml:space="preserve">                                         Deposit Account                              CSS/9/5/FO/1</t>
  </si>
  <si>
    <t>ISSue No:01</t>
  </si>
  <si>
    <t>Department of Animal Production &amp; Health</t>
  </si>
  <si>
    <t>Minister of Agriculture</t>
  </si>
  <si>
    <t>Rural Development,Cultural…..</t>
  </si>
  <si>
    <t xml:space="preserve">Department of Social Welfare </t>
  </si>
  <si>
    <t>Probation &amp;Childcare Service</t>
  </si>
  <si>
    <t>Department of Co-orperative Development</t>
  </si>
  <si>
    <t>DOI:2012.10.01</t>
  </si>
  <si>
    <t>Total</t>
  </si>
  <si>
    <t xml:space="preserve">Debit Amount </t>
  </si>
  <si>
    <t xml:space="preserve">Credit Amount </t>
  </si>
  <si>
    <t xml:space="preserve">(Rs.) </t>
  </si>
  <si>
    <t xml:space="preserve">                  Director of Accounts &amp; Payments</t>
  </si>
  <si>
    <t>Rev No:00</t>
  </si>
  <si>
    <t xml:space="preserve">Department of Industry </t>
  </si>
  <si>
    <t>Development</t>
  </si>
  <si>
    <t xml:space="preserve">                  N.M.Ananda Amaradewa</t>
  </si>
  <si>
    <t>2020.01.01 Balance B/F</t>
  </si>
  <si>
    <t>DR</t>
  </si>
  <si>
    <t>CR</t>
  </si>
  <si>
    <t>August</t>
  </si>
  <si>
    <t xml:space="preserve">                                         Deposit Account                 CSS/9/5/FO/1</t>
  </si>
  <si>
    <t xml:space="preserve">                                         Deposit Account         CSS/9/5/FO/1</t>
  </si>
  <si>
    <t xml:space="preserve">                                         Deposit Account     CSS/9/5/FO/1</t>
  </si>
  <si>
    <t>Balance B/F 2020.01.01</t>
  </si>
  <si>
    <t>Balance B/F 2020.12.31</t>
  </si>
  <si>
    <t>Head Summary 2020</t>
  </si>
  <si>
    <t>2020.01.01</t>
  </si>
  <si>
    <t>2020.12.31 Balance C/F</t>
  </si>
  <si>
    <t>2020.07.31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</si>
</sst>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dotted"/>
    </border>
    <border>
      <left style="double"/>
      <right style="double"/>
      <top style="dotted"/>
      <bottom style="dotted"/>
    </border>
    <border>
      <left style="double"/>
      <right style="double"/>
      <top style="dotted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42" applyFont="1" applyAlignment="1">
      <alignment/>
    </xf>
    <xf numFmtId="43" fontId="0" fillId="0" borderId="0" xfId="0" applyNumberFormat="1" applyAlignment="1">
      <alignment/>
    </xf>
    <xf numFmtId="0" fontId="8" fillId="0" borderId="11" xfId="0" applyFont="1" applyBorder="1" applyAlignment="1" applyProtection="1">
      <alignment horizontal="center"/>
      <protection locked="0"/>
    </xf>
    <xf numFmtId="39" fontId="9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39" fontId="2" fillId="0" borderId="12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/>
      <protection locked="0"/>
    </xf>
    <xf numFmtId="39" fontId="2" fillId="0" borderId="13" xfId="0" applyNumberFormat="1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center"/>
      <protection locked="0"/>
    </xf>
    <xf numFmtId="39" fontId="2" fillId="0" borderId="14" xfId="0" applyNumberFormat="1" applyFont="1" applyBorder="1" applyAlignment="1" applyProtection="1">
      <alignment horizontal="right"/>
      <protection locked="0"/>
    </xf>
    <xf numFmtId="39" fontId="2" fillId="0" borderId="11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9" fontId="0" fillId="0" borderId="0" xfId="0" applyNumberFormat="1" applyAlignment="1">
      <alignment/>
    </xf>
    <xf numFmtId="39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9" fontId="48" fillId="0" borderId="0" xfId="0" applyNumberFormat="1" applyFont="1" applyBorder="1" applyAlignment="1" applyProtection="1">
      <alignment horizontal="right"/>
      <protection locked="0"/>
    </xf>
    <xf numFmtId="39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horizontal="right"/>
    </xf>
    <xf numFmtId="43" fontId="4" fillId="0" borderId="0" xfId="42" applyFont="1" applyAlignment="1">
      <alignment/>
    </xf>
    <xf numFmtId="43" fontId="2" fillId="0" borderId="10" xfId="42" applyFont="1" applyBorder="1" applyAlignment="1">
      <alignment/>
    </xf>
    <xf numFmtId="43" fontId="9" fillId="0" borderId="11" xfId="42" applyFont="1" applyBorder="1" applyAlignment="1" applyProtection="1">
      <alignment horizontal="center"/>
      <protection locked="0"/>
    </xf>
    <xf numFmtId="43" fontId="6" fillId="0" borderId="0" xfId="42" applyFont="1" applyAlignment="1">
      <alignment/>
    </xf>
    <xf numFmtId="43" fontId="0" fillId="0" borderId="0" xfId="42" applyFont="1" applyAlignment="1">
      <alignment/>
    </xf>
    <xf numFmtId="43" fontId="50" fillId="0" borderId="0" xfId="42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42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43" fontId="50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43" fontId="5" fillId="0" borderId="15" xfId="42" applyFont="1" applyBorder="1" applyAlignment="1" applyProtection="1">
      <alignment horizontal="center" vertical="center"/>
      <protection locked="0"/>
    </xf>
    <xf numFmtId="43" fontId="5" fillId="0" borderId="15" xfId="42" applyFont="1" applyBorder="1" applyAlignment="1" applyProtection="1">
      <alignment horizontal="right"/>
      <protection locked="0"/>
    </xf>
    <xf numFmtId="43" fontId="50" fillId="0" borderId="15" xfId="42" applyFont="1" applyBorder="1" applyAlignment="1">
      <alignment/>
    </xf>
    <xf numFmtId="43" fontId="5" fillId="0" borderId="16" xfId="42" applyFont="1" applyBorder="1" applyAlignment="1" applyProtection="1">
      <alignment horizontal="center" vertical="center"/>
      <protection locked="0"/>
    </xf>
    <xf numFmtId="43" fontId="5" fillId="0" borderId="16" xfId="42" applyFont="1" applyBorder="1" applyAlignment="1" applyProtection="1">
      <alignment horizontal="right"/>
      <protection locked="0"/>
    </xf>
    <xf numFmtId="43" fontId="50" fillId="0" borderId="16" xfId="42" applyFont="1" applyBorder="1" applyAlignment="1">
      <alignment/>
    </xf>
    <xf numFmtId="43" fontId="5" fillId="0" borderId="17" xfId="42" applyFont="1" applyBorder="1" applyAlignment="1" applyProtection="1">
      <alignment horizontal="center" vertical="center"/>
      <protection locked="0"/>
    </xf>
    <xf numFmtId="43" fontId="5" fillId="0" borderId="17" xfId="42" applyFont="1" applyBorder="1" applyAlignment="1" applyProtection="1">
      <alignment horizontal="right"/>
      <protection locked="0"/>
    </xf>
    <xf numFmtId="43" fontId="50" fillId="0" borderId="17" xfId="42" applyFont="1" applyBorder="1" applyAlignment="1">
      <alignment/>
    </xf>
    <xf numFmtId="0" fontId="4" fillId="0" borderId="18" xfId="0" applyFont="1" applyBorder="1" applyAlignment="1" applyProtection="1">
      <alignment horizontal="center" vertical="center" wrapText="1"/>
      <protection locked="0"/>
    </xf>
    <xf numFmtId="39" fontId="5" fillId="0" borderId="15" xfId="0" applyNumberFormat="1" applyFont="1" applyBorder="1" applyAlignment="1">
      <alignment/>
    </xf>
    <xf numFmtId="39" fontId="5" fillId="0" borderId="16" xfId="0" applyNumberFormat="1" applyFont="1" applyBorder="1" applyAlignment="1">
      <alignment/>
    </xf>
    <xf numFmtId="43" fontId="5" fillId="0" borderId="16" xfId="0" applyNumberFormat="1" applyFont="1" applyBorder="1" applyAlignment="1">
      <alignment/>
    </xf>
    <xf numFmtId="39" fontId="5" fillId="0" borderId="17" xfId="0" applyNumberFormat="1" applyFont="1" applyBorder="1" applyAlignment="1">
      <alignment/>
    </xf>
    <xf numFmtId="0" fontId="5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13" fillId="0" borderId="0" xfId="0" applyFont="1" applyAlignment="1">
      <alignment horizontal="right"/>
    </xf>
    <xf numFmtId="0" fontId="4" fillId="0" borderId="11" xfId="0" applyFont="1" applyBorder="1" applyAlignment="1" applyProtection="1">
      <alignment horizontal="center"/>
      <protection locked="0"/>
    </xf>
    <xf numFmtId="43" fontId="4" fillId="0" borderId="11" xfId="0" applyNumberFormat="1" applyFont="1" applyBorder="1" applyAlignment="1" applyProtection="1">
      <alignment horizontal="center" vertical="center"/>
      <protection locked="0"/>
    </xf>
    <xf numFmtId="43" fontId="13" fillId="0" borderId="0" xfId="0" applyNumberFormat="1" applyFont="1" applyAlignment="1">
      <alignment/>
    </xf>
    <xf numFmtId="43" fontId="2" fillId="0" borderId="12" xfId="42" applyFont="1" applyBorder="1" applyAlignment="1" applyProtection="1">
      <alignment horizontal="right"/>
      <protection locked="0"/>
    </xf>
    <xf numFmtId="43" fontId="2" fillId="0" borderId="13" xfId="42" applyFont="1" applyBorder="1" applyAlignment="1" applyProtection="1">
      <alignment horizontal="right"/>
      <protection locked="0"/>
    </xf>
    <xf numFmtId="43" fontId="2" fillId="0" borderId="14" xfId="42" applyFont="1" applyBorder="1" applyAlignment="1" applyProtection="1">
      <alignment horizontal="right"/>
      <protection locked="0"/>
    </xf>
    <xf numFmtId="43" fontId="2" fillId="0" borderId="11" xfId="42" applyFont="1" applyBorder="1" applyAlignment="1" applyProtection="1">
      <alignment horizontal="right"/>
      <protection locked="0"/>
    </xf>
    <xf numFmtId="39" fontId="2" fillId="0" borderId="0" xfId="0" applyNumberFormat="1" applyFont="1" applyAlignment="1">
      <alignment/>
    </xf>
    <xf numFmtId="43" fontId="2" fillId="33" borderId="13" xfId="42" applyFont="1" applyFill="1" applyBorder="1" applyAlignment="1" applyProtection="1">
      <alignment horizontal="right"/>
      <protection locked="0"/>
    </xf>
    <xf numFmtId="43" fontId="51" fillId="33" borderId="13" xfId="42" applyFont="1" applyFill="1" applyBorder="1" applyAlignment="1">
      <alignment/>
    </xf>
    <xf numFmtId="39" fontId="2" fillId="33" borderId="13" xfId="0" applyNumberFormat="1" applyFont="1" applyFill="1" applyBorder="1" applyAlignment="1" applyProtection="1">
      <alignment horizontal="right"/>
      <protection locked="0"/>
    </xf>
    <xf numFmtId="39" fontId="2" fillId="33" borderId="12" xfId="0" applyNumberFormat="1" applyFont="1" applyFill="1" applyBorder="1" applyAlignment="1" applyProtection="1">
      <alignment horizontal="right"/>
      <protection locked="0"/>
    </xf>
    <xf numFmtId="43" fontId="51" fillId="33" borderId="0" xfId="42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2" fillId="33" borderId="13" xfId="42" applyNumberFormat="1" applyFont="1" applyFill="1" applyBorder="1" applyAlignment="1" applyProtection="1">
      <alignment horizontal="right"/>
      <protection locked="0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43" fontId="0" fillId="0" borderId="19" xfId="42" applyFont="1" applyBorder="1" applyAlignment="1">
      <alignment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>
      <alignment horizontal="center" vertical="center" wrapText="1"/>
    </xf>
    <xf numFmtId="39" fontId="11" fillId="0" borderId="18" xfId="0" applyNumberFormat="1" applyFont="1" applyBorder="1" applyAlignment="1" applyProtection="1">
      <alignment horizontal="center" vertical="center" wrapText="1"/>
      <protection locked="0"/>
    </xf>
    <xf numFmtId="39" fontId="11" fillId="0" borderId="22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3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  <col min="10" max="10" width="13.00390625" style="0" customWidth="1"/>
    <col min="11" max="11" width="15.14062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2</v>
      </c>
      <c r="D4" s="1"/>
      <c r="E4" s="84" t="s">
        <v>3</v>
      </c>
      <c r="F4" s="83">
        <v>300</v>
      </c>
      <c r="G4" s="2"/>
    </row>
    <row r="5" spans="1:7" ht="15">
      <c r="A5" s="3"/>
      <c r="B5" s="3"/>
      <c r="C5" s="3"/>
      <c r="D5" s="3"/>
      <c r="E5" s="3"/>
      <c r="F5" s="3"/>
      <c r="G5" s="3"/>
    </row>
    <row r="6" spans="1:12" ht="15.75" thickBot="1">
      <c r="A6" s="3"/>
      <c r="B6" s="4"/>
      <c r="C6" s="4"/>
      <c r="D6" s="4"/>
      <c r="E6" s="4"/>
      <c r="F6" s="3"/>
      <c r="G6" s="3"/>
      <c r="J6" s="21"/>
      <c r="K6" s="21"/>
      <c r="L6" s="22"/>
    </row>
    <row r="7" spans="1:12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  <c r="J7" s="21"/>
      <c r="K7" s="21"/>
      <c r="L7" s="22"/>
    </row>
    <row r="8" spans="1:12" ht="15.75" thickTop="1">
      <c r="A8" s="18"/>
      <c r="B8" s="11" t="s">
        <v>82</v>
      </c>
      <c r="C8" s="11" t="s">
        <v>8</v>
      </c>
      <c r="D8" s="73"/>
      <c r="E8" s="73">
        <v>751851.5599999991</v>
      </c>
      <c r="F8" s="3"/>
      <c r="G8" s="3"/>
      <c r="J8" s="21"/>
      <c r="K8" s="21"/>
      <c r="L8" s="22"/>
    </row>
    <row r="9" spans="1:12" ht="15">
      <c r="A9" s="18"/>
      <c r="B9" s="13" t="s">
        <v>9</v>
      </c>
      <c r="C9" s="13" t="s">
        <v>10</v>
      </c>
      <c r="D9" s="78">
        <v>36631.12</v>
      </c>
      <c r="E9" s="78">
        <v>362002.12</v>
      </c>
      <c r="F9" s="3"/>
      <c r="G9" s="3"/>
      <c r="J9" s="21"/>
      <c r="K9" s="21"/>
      <c r="L9" s="22"/>
    </row>
    <row r="10" spans="1:12" ht="15">
      <c r="A10" s="18"/>
      <c r="B10" s="13" t="s">
        <v>11</v>
      </c>
      <c r="C10" s="13" t="s">
        <v>10</v>
      </c>
      <c r="D10" s="78">
        <v>183022.22</v>
      </c>
      <c r="E10" s="78">
        <v>278840.13</v>
      </c>
      <c r="F10" s="3"/>
      <c r="G10" s="3"/>
      <c r="J10" s="21"/>
      <c r="K10" s="21"/>
      <c r="L10" s="22"/>
    </row>
    <row r="11" spans="1:12" ht="15">
      <c r="A11" s="18"/>
      <c r="B11" s="13" t="s">
        <v>12</v>
      </c>
      <c r="C11" s="13" t="s">
        <v>10</v>
      </c>
      <c r="D11" s="78">
        <v>0</v>
      </c>
      <c r="E11" s="79">
        <v>5375</v>
      </c>
      <c r="F11" s="3"/>
      <c r="G11" s="3"/>
      <c r="J11" s="21"/>
      <c r="K11" s="21"/>
      <c r="L11" s="22"/>
    </row>
    <row r="12" spans="1:12" ht="15">
      <c r="A12" s="18"/>
      <c r="B12" s="13" t="s">
        <v>13</v>
      </c>
      <c r="C12" s="13" t="s">
        <v>10</v>
      </c>
      <c r="D12" s="78">
        <v>0</v>
      </c>
      <c r="E12" s="78">
        <v>4250</v>
      </c>
      <c r="F12" s="3"/>
      <c r="G12" s="3"/>
      <c r="J12" s="21"/>
      <c r="K12" s="21"/>
      <c r="L12" s="22"/>
    </row>
    <row r="13" spans="1:12" ht="15">
      <c r="A13" s="18"/>
      <c r="B13" s="13" t="s">
        <v>14</v>
      </c>
      <c r="C13" s="13" t="s">
        <v>10</v>
      </c>
      <c r="D13" s="78">
        <v>0</v>
      </c>
      <c r="E13" s="78">
        <v>37950</v>
      </c>
      <c r="F13" s="3"/>
      <c r="G13" s="3"/>
      <c r="J13" s="21"/>
      <c r="K13" s="21"/>
      <c r="L13" s="22"/>
    </row>
    <row r="14" spans="1:12" ht="15">
      <c r="A14" s="18"/>
      <c r="B14" s="13" t="s">
        <v>15</v>
      </c>
      <c r="C14" s="13" t="s">
        <v>10</v>
      </c>
      <c r="D14" s="78">
        <v>58493.91</v>
      </c>
      <c r="E14" s="78">
        <v>11500.5</v>
      </c>
      <c r="F14" s="3"/>
      <c r="G14" s="3"/>
      <c r="J14" s="21"/>
      <c r="K14" s="21"/>
      <c r="L14" s="22"/>
    </row>
    <row r="15" spans="1:12" ht="15">
      <c r="A15" s="18"/>
      <c r="B15" s="13" t="s">
        <v>16</v>
      </c>
      <c r="C15" s="13" t="s">
        <v>10</v>
      </c>
      <c r="D15" s="78">
        <v>1030121.56</v>
      </c>
      <c r="E15" s="78">
        <v>69835</v>
      </c>
      <c r="F15" s="3"/>
      <c r="G15" s="3"/>
      <c r="J15" s="21"/>
      <c r="K15" s="21"/>
      <c r="L15" s="22"/>
    </row>
    <row r="16" spans="1:12" ht="15">
      <c r="A16" s="18"/>
      <c r="B16" s="13" t="s">
        <v>75</v>
      </c>
      <c r="C16" s="13" t="s">
        <v>10</v>
      </c>
      <c r="D16" s="78"/>
      <c r="E16" s="78"/>
      <c r="F16" s="3"/>
      <c r="G16" s="3"/>
      <c r="J16" s="21"/>
      <c r="K16" s="21"/>
      <c r="L16" s="22"/>
    </row>
    <row r="17" spans="1:12" ht="15">
      <c r="A17" s="18"/>
      <c r="B17" s="13" t="s">
        <v>17</v>
      </c>
      <c r="C17" s="13" t="s">
        <v>10</v>
      </c>
      <c r="D17" s="78"/>
      <c r="E17" s="78"/>
      <c r="F17" s="3"/>
      <c r="G17" s="3"/>
      <c r="J17" s="21"/>
      <c r="K17" s="21"/>
      <c r="L17" s="22"/>
    </row>
    <row r="18" spans="1:11" ht="15">
      <c r="A18" s="18"/>
      <c r="B18" s="13" t="s">
        <v>18</v>
      </c>
      <c r="C18" s="13" t="s">
        <v>10</v>
      </c>
      <c r="D18" s="78"/>
      <c r="E18" s="78"/>
      <c r="F18" s="3"/>
      <c r="G18" s="3"/>
      <c r="J18" s="20"/>
      <c r="K18" s="20"/>
    </row>
    <row r="19" spans="1:7" ht="15">
      <c r="A19" s="18"/>
      <c r="B19" s="13" t="s">
        <v>19</v>
      </c>
      <c r="C19" s="13" t="s">
        <v>10</v>
      </c>
      <c r="D19" s="78"/>
      <c r="E19" s="78"/>
      <c r="F19" s="3"/>
      <c r="G19" s="3"/>
    </row>
    <row r="20" spans="1:11" ht="15">
      <c r="A20" s="18"/>
      <c r="B20" s="13" t="s">
        <v>20</v>
      </c>
      <c r="C20" s="13" t="s">
        <v>10</v>
      </c>
      <c r="D20" s="78"/>
      <c r="E20" s="78"/>
      <c r="F20" s="3"/>
      <c r="G20" s="3"/>
      <c r="K20" s="20"/>
    </row>
    <row r="21" spans="1:7" ht="15">
      <c r="A21" s="18"/>
      <c r="B21" s="13" t="s">
        <v>50</v>
      </c>
      <c r="C21" s="13"/>
      <c r="D21" s="74"/>
      <c r="E21" s="74"/>
      <c r="F21" s="3"/>
      <c r="G21" s="3"/>
    </row>
    <row r="22" spans="1:7" ht="15.75" thickBot="1">
      <c r="A22" s="18"/>
      <c r="B22" s="15"/>
      <c r="C22" s="15"/>
      <c r="D22" s="75"/>
      <c r="E22" s="75"/>
      <c r="F22" s="3"/>
      <c r="G22" s="3"/>
    </row>
    <row r="23" spans="1:8" ht="16.5" thickBot="1" thickTop="1">
      <c r="A23" s="18"/>
      <c r="B23" s="89" t="s">
        <v>83</v>
      </c>
      <c r="C23" s="90"/>
      <c r="D23" s="76">
        <f>D24-SUM(D8:D22)</f>
        <v>213335.49999999907</v>
      </c>
      <c r="E23" s="76">
        <f>E24-SUM(E8:E22)</f>
        <v>0</v>
      </c>
      <c r="F23" s="6"/>
      <c r="G23" s="3"/>
      <c r="H23" t="s">
        <v>53</v>
      </c>
    </row>
    <row r="24" spans="1:7" ht="16.5" thickBot="1" thickTop="1">
      <c r="A24" s="19"/>
      <c r="B24" s="89" t="s">
        <v>21</v>
      </c>
      <c r="C24" s="90"/>
      <c r="D24" s="76">
        <f>IF(SUM(E8:E22)&gt;SUM(D8:D22),SUM(E8:E22),SUM(D8:D22))</f>
        <v>1521604.3099999991</v>
      </c>
      <c r="E24" s="76">
        <f>IF(SUM(F8:F22)&gt;SUM(E8:E22),SUM(F8:F22),SUM(E8:E22))</f>
        <v>1521604.3099999991</v>
      </c>
      <c r="F24" s="3"/>
      <c r="G24" s="3"/>
    </row>
    <row r="25" spans="1:7" ht="16.5" thickBot="1" thickTop="1">
      <c r="A25" s="18"/>
      <c r="B25" s="89" t="s">
        <v>72</v>
      </c>
      <c r="C25" s="90"/>
      <c r="D25" s="76">
        <f>E23</f>
        <v>0</v>
      </c>
      <c r="E25" s="76">
        <f>D23</f>
        <v>213335.49999999907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</sheetData>
  <sheetProtection/>
  <mergeCells count="6">
    <mergeCell ref="B25:C25"/>
    <mergeCell ref="B24:C24"/>
    <mergeCell ref="A1:G1"/>
    <mergeCell ref="A2:G2"/>
    <mergeCell ref="A3:G3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37</v>
      </c>
      <c r="D4" s="1"/>
      <c r="E4" s="1" t="s">
        <v>3</v>
      </c>
      <c r="F4" s="1">
        <v>309</v>
      </c>
      <c r="G4" s="2"/>
    </row>
    <row r="5" spans="1:7" ht="15">
      <c r="A5" s="3"/>
      <c r="B5" s="3"/>
      <c r="C5" s="3"/>
      <c r="D5" s="3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73"/>
      <c r="E8" s="73">
        <v>165606.00999999995</v>
      </c>
      <c r="F8" s="3"/>
      <c r="G8" s="3"/>
    </row>
    <row r="9" spans="1:7" ht="15">
      <c r="A9" s="18"/>
      <c r="B9" s="13" t="s">
        <v>9</v>
      </c>
      <c r="C9" s="13" t="s">
        <v>10</v>
      </c>
      <c r="D9" s="78">
        <v>81523.5</v>
      </c>
      <c r="E9" s="78">
        <v>81523.5</v>
      </c>
      <c r="F9" s="3"/>
      <c r="G9" s="3"/>
    </row>
    <row r="10" spans="1:7" ht="15">
      <c r="A10" s="18"/>
      <c r="B10" s="13" t="s">
        <v>11</v>
      </c>
      <c r="C10" s="13" t="s">
        <v>10</v>
      </c>
      <c r="D10" s="78">
        <v>0</v>
      </c>
      <c r="E10" s="78">
        <v>7840</v>
      </c>
      <c r="F10" s="3"/>
      <c r="G10" s="3"/>
    </row>
    <row r="11" spans="1:7" ht="15">
      <c r="A11" s="18"/>
      <c r="B11" s="13" t="s">
        <v>12</v>
      </c>
      <c r="C11" s="13" t="s">
        <v>10</v>
      </c>
      <c r="D11" s="78">
        <v>47840</v>
      </c>
      <c r="E11" s="78">
        <v>47173.14</v>
      </c>
      <c r="F11" s="3"/>
      <c r="G11" s="3"/>
    </row>
    <row r="12" spans="1:7" ht="15">
      <c r="A12" s="18"/>
      <c r="B12" s="13" t="s">
        <v>13</v>
      </c>
      <c r="C12" s="13" t="s">
        <v>10</v>
      </c>
      <c r="D12" s="78">
        <v>38652.6</v>
      </c>
      <c r="E12" s="78">
        <v>78505.2</v>
      </c>
      <c r="F12" s="3"/>
      <c r="G12" s="3"/>
    </row>
    <row r="13" spans="1:7" ht="15">
      <c r="A13" s="18"/>
      <c r="B13" s="13" t="s">
        <v>14</v>
      </c>
      <c r="C13" s="13" t="s">
        <v>10</v>
      </c>
      <c r="D13" s="78">
        <v>41532.6</v>
      </c>
      <c r="E13" s="78">
        <v>6955</v>
      </c>
      <c r="F13" s="3"/>
      <c r="G13" s="3"/>
    </row>
    <row r="14" spans="1:7" ht="15">
      <c r="A14" s="18"/>
      <c r="B14" s="13" t="s">
        <v>15</v>
      </c>
      <c r="C14" s="13" t="s">
        <v>10</v>
      </c>
      <c r="D14" s="78">
        <v>0</v>
      </c>
      <c r="E14" s="78">
        <v>5200</v>
      </c>
      <c r="F14" s="3"/>
      <c r="G14" s="3"/>
    </row>
    <row r="15" spans="1:7" ht="15">
      <c r="A15" s="18"/>
      <c r="B15" s="13" t="s">
        <v>16</v>
      </c>
      <c r="C15" s="13" t="s">
        <v>10</v>
      </c>
      <c r="D15" s="78">
        <v>12155</v>
      </c>
      <c r="E15" s="78">
        <v>5175</v>
      </c>
      <c r="F15" s="3"/>
      <c r="G15" s="3"/>
    </row>
    <row r="16" spans="1:7" ht="15">
      <c r="A16" s="18"/>
      <c r="B16" s="13" t="s">
        <v>75</v>
      </c>
      <c r="C16" s="13" t="s">
        <v>10</v>
      </c>
      <c r="D16" s="78"/>
      <c r="E16" s="78"/>
      <c r="F16" s="3"/>
      <c r="G16" s="3"/>
    </row>
    <row r="17" spans="1:7" ht="15">
      <c r="A17" s="18"/>
      <c r="B17" s="13" t="s">
        <v>17</v>
      </c>
      <c r="C17" s="13" t="s">
        <v>10</v>
      </c>
      <c r="D17" s="78"/>
      <c r="E17" s="78"/>
      <c r="F17" s="3"/>
      <c r="G17" s="3"/>
    </row>
    <row r="18" spans="1:7" ht="15">
      <c r="A18" s="18"/>
      <c r="B18" s="13" t="s">
        <v>18</v>
      </c>
      <c r="C18" s="13" t="s">
        <v>10</v>
      </c>
      <c r="D18" s="78"/>
      <c r="E18" s="78"/>
      <c r="F18" s="3"/>
      <c r="G18" s="3"/>
    </row>
    <row r="19" spans="1:7" ht="15">
      <c r="A19" s="18"/>
      <c r="B19" s="13" t="s">
        <v>19</v>
      </c>
      <c r="C19" s="13" t="s">
        <v>10</v>
      </c>
      <c r="D19" s="78"/>
      <c r="E19" s="78"/>
      <c r="F19" s="3"/>
      <c r="G19" s="3"/>
    </row>
    <row r="20" spans="1:7" ht="15">
      <c r="A20" s="18"/>
      <c r="B20" s="13" t="s">
        <v>20</v>
      </c>
      <c r="C20" s="13" t="s">
        <v>10</v>
      </c>
      <c r="D20" s="78"/>
      <c r="E20" s="78"/>
      <c r="F20" s="3"/>
      <c r="G20" s="3"/>
    </row>
    <row r="21" spans="1:7" ht="15">
      <c r="A21" s="18"/>
      <c r="B21" s="13" t="s">
        <v>50</v>
      </c>
      <c r="C21" s="13"/>
      <c r="D21" s="74"/>
      <c r="E21" s="74"/>
      <c r="F21" s="3"/>
      <c r="G21" s="3"/>
    </row>
    <row r="22" spans="1:7" ht="15.75" thickBot="1">
      <c r="A22" s="18"/>
      <c r="B22" s="15"/>
      <c r="C22" s="15"/>
      <c r="D22" s="75"/>
      <c r="E22" s="75"/>
      <c r="F22" s="3"/>
      <c r="G22" s="3"/>
    </row>
    <row r="23" spans="1:7" ht="16.5" thickBot="1" thickTop="1">
      <c r="A23" s="18"/>
      <c r="B23" s="89">
        <v>0</v>
      </c>
      <c r="C23" s="90"/>
      <c r="D23" s="76">
        <f>D24-SUM(D8:D22)</f>
        <v>176274.14999999997</v>
      </c>
      <c r="E23" s="76">
        <f>E24-SUM(E8:E22)</f>
        <v>0</v>
      </c>
      <c r="F23" s="6"/>
      <c r="G23" s="3"/>
    </row>
    <row r="24" spans="1:7" ht="16.5" thickBot="1" thickTop="1">
      <c r="A24" s="19"/>
      <c r="B24" s="89" t="s">
        <v>21</v>
      </c>
      <c r="C24" s="90"/>
      <c r="D24" s="76">
        <f>IF(SUM(E8:E22)&gt;SUM(D8:D22),SUM(E8:E22),SUM(D8:D22))</f>
        <v>397977.85</v>
      </c>
      <c r="E24" s="76">
        <f>IF(SUM(F8:F22)&gt;SUM(E8:E22),SUM(F8:F22),SUM(E8:E22))</f>
        <v>397977.85</v>
      </c>
      <c r="F24" s="3"/>
      <c r="G24" s="3"/>
    </row>
    <row r="25" spans="1:7" ht="16.5" thickBot="1" thickTop="1">
      <c r="A25" s="18"/>
      <c r="B25" s="89" t="s">
        <v>72</v>
      </c>
      <c r="C25" s="90"/>
      <c r="D25" s="76">
        <f>E23</f>
        <v>0</v>
      </c>
      <c r="E25" s="76">
        <f>D23</f>
        <v>176274.14999999997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5" ht="15">
      <c r="A38" s="5"/>
      <c r="B38" s="5"/>
      <c r="C38" s="5"/>
      <c r="D38" s="5"/>
      <c r="E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40</v>
      </c>
      <c r="D4" s="1"/>
      <c r="E4" s="1" t="s">
        <v>3</v>
      </c>
      <c r="F4" s="1">
        <v>310</v>
      </c>
      <c r="G4" s="2"/>
    </row>
    <row r="5" spans="1:7" ht="15">
      <c r="A5" s="3"/>
      <c r="B5" s="3"/>
      <c r="C5" s="3"/>
      <c r="D5" s="3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12"/>
      <c r="E8" s="12">
        <v>98266660.54000008</v>
      </c>
      <c r="F8" s="3"/>
      <c r="G8" s="3"/>
    </row>
    <row r="9" spans="1:7" ht="15">
      <c r="A9" s="18"/>
      <c r="B9" s="13" t="s">
        <v>9</v>
      </c>
      <c r="C9" s="13" t="s">
        <v>10</v>
      </c>
      <c r="D9" s="80">
        <v>72271706.2</v>
      </c>
      <c r="E9" s="80">
        <v>31606805.18</v>
      </c>
      <c r="F9" s="3"/>
      <c r="G9" s="3"/>
    </row>
    <row r="10" spans="1:7" ht="15">
      <c r="A10" s="18"/>
      <c r="B10" s="13" t="s">
        <v>11</v>
      </c>
      <c r="C10" s="13" t="s">
        <v>10</v>
      </c>
      <c r="D10" s="80">
        <v>31299799.67</v>
      </c>
      <c r="E10" s="80">
        <v>34329399.62</v>
      </c>
      <c r="F10" s="3"/>
      <c r="G10" s="3"/>
    </row>
    <row r="11" spans="1:7" ht="15">
      <c r="A11" s="18"/>
      <c r="B11" s="13" t="s">
        <v>12</v>
      </c>
      <c r="C11" s="13" t="s">
        <v>10</v>
      </c>
      <c r="D11" s="80">
        <v>16204171.85</v>
      </c>
      <c r="E11" s="80">
        <v>92029637.6</v>
      </c>
      <c r="F11" s="3"/>
      <c r="G11" s="3"/>
    </row>
    <row r="12" spans="1:7" ht="15">
      <c r="A12" s="18"/>
      <c r="B12" s="13" t="s">
        <v>13</v>
      </c>
      <c r="C12" s="13" t="s">
        <v>10</v>
      </c>
      <c r="D12" s="80">
        <v>38947193.28</v>
      </c>
      <c r="E12" s="80">
        <v>76861505.05</v>
      </c>
      <c r="F12" s="3"/>
      <c r="G12" s="3"/>
    </row>
    <row r="13" spans="1:7" ht="15">
      <c r="A13" s="18"/>
      <c r="B13" s="13" t="s">
        <v>14</v>
      </c>
      <c r="C13" s="13" t="s">
        <v>10</v>
      </c>
      <c r="D13" s="80">
        <v>90369478.52</v>
      </c>
      <c r="E13" s="80">
        <v>12985311.23</v>
      </c>
      <c r="F13" s="3"/>
      <c r="G13" s="3"/>
    </row>
    <row r="14" spans="1:7" ht="15">
      <c r="A14" s="18"/>
      <c r="B14" s="13" t="s">
        <v>15</v>
      </c>
      <c r="C14" s="13" t="s">
        <v>10</v>
      </c>
      <c r="D14" s="80">
        <v>72210223.12</v>
      </c>
      <c r="E14" s="80">
        <v>52288634.6</v>
      </c>
      <c r="F14" s="3"/>
      <c r="G14" s="3"/>
    </row>
    <row r="15" spans="1:7" ht="15">
      <c r="A15" s="18"/>
      <c r="B15" s="13" t="s">
        <v>16</v>
      </c>
      <c r="C15" s="13" t="s">
        <v>10</v>
      </c>
      <c r="D15" s="80">
        <v>54870692.95</v>
      </c>
      <c r="E15" s="80">
        <v>43007059.4</v>
      </c>
      <c r="F15" s="3"/>
      <c r="G15" s="3"/>
    </row>
    <row r="16" spans="1:7" ht="15">
      <c r="A16" s="18"/>
      <c r="B16" s="13" t="s">
        <v>75</v>
      </c>
      <c r="C16" s="13" t="s">
        <v>10</v>
      </c>
      <c r="D16" s="80"/>
      <c r="E16" s="80"/>
      <c r="F16" s="3"/>
      <c r="G16" s="3"/>
    </row>
    <row r="17" spans="1:7" ht="15">
      <c r="A17" s="18"/>
      <c r="B17" s="13" t="s">
        <v>17</v>
      </c>
      <c r="C17" s="13" t="s">
        <v>10</v>
      </c>
      <c r="D17" s="80"/>
      <c r="E17" s="80"/>
      <c r="F17" s="3"/>
      <c r="G17" s="3"/>
    </row>
    <row r="18" spans="1:7" ht="15">
      <c r="A18" s="18"/>
      <c r="B18" s="13" t="s">
        <v>18</v>
      </c>
      <c r="C18" s="13" t="s">
        <v>10</v>
      </c>
      <c r="D18" s="80"/>
      <c r="E18" s="80"/>
      <c r="F18" s="3"/>
      <c r="G18" s="3"/>
    </row>
    <row r="19" spans="1:7" ht="15">
      <c r="A19" s="18"/>
      <c r="B19" s="13" t="s">
        <v>19</v>
      </c>
      <c r="C19" s="13" t="s">
        <v>10</v>
      </c>
      <c r="D19" s="80"/>
      <c r="E19" s="80"/>
      <c r="F19" s="3"/>
      <c r="G19" s="3"/>
    </row>
    <row r="20" spans="1:7" ht="15">
      <c r="A20" s="18"/>
      <c r="B20" s="13" t="s">
        <v>20</v>
      </c>
      <c r="C20" s="13" t="s">
        <v>10</v>
      </c>
      <c r="D20" s="80"/>
      <c r="E20" s="80"/>
      <c r="F20" s="3"/>
      <c r="G20" s="3"/>
    </row>
    <row r="21" spans="1:7" ht="15">
      <c r="A21" s="18"/>
      <c r="B21" s="13" t="s">
        <v>50</v>
      </c>
      <c r="C21" s="13"/>
      <c r="D21" s="14"/>
      <c r="E21" s="14"/>
      <c r="F21" s="3"/>
      <c r="G21" s="3"/>
    </row>
    <row r="22" spans="1:7" ht="15.75" thickBot="1">
      <c r="A22" s="18"/>
      <c r="B22" s="15"/>
      <c r="C22" s="15"/>
      <c r="D22" s="16"/>
      <c r="E22" s="16"/>
      <c r="F22" s="3"/>
      <c r="G22" s="3"/>
    </row>
    <row r="23" spans="1:7" ht="16.5" thickBot="1" thickTop="1">
      <c r="A23" s="18"/>
      <c r="B23" s="89" t="s">
        <v>83</v>
      </c>
      <c r="C23" s="90"/>
      <c r="D23" s="17">
        <f>D24-SUM(D8:D22)</f>
        <v>65201747.630000114</v>
      </c>
      <c r="E23" s="17">
        <f>E24-SUM(E8:E22)</f>
        <v>0</v>
      </c>
      <c r="F23" s="6"/>
      <c r="G23" s="3"/>
    </row>
    <row r="24" spans="1:7" ht="16.5" thickBot="1" thickTop="1">
      <c r="A24" s="19"/>
      <c r="B24" s="89" t="s">
        <v>21</v>
      </c>
      <c r="C24" s="90"/>
      <c r="D24" s="17">
        <f>IF(SUM(E8:E22)&gt;SUM(D8:D22),SUM(E8:E22),SUM(D8:D22))</f>
        <v>441375013.2200001</v>
      </c>
      <c r="E24" s="17">
        <f>IF(SUM(F8:F22)&gt;SUM(E8:E22),SUM(F8:F22),SUM(E8:E22))</f>
        <v>441375013.2200001</v>
      </c>
      <c r="F24" s="3"/>
      <c r="G24" s="3"/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65201747.630000114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  <row r="40" spans="1:5" ht="15">
      <c r="A40" s="5"/>
      <c r="B40" s="5"/>
      <c r="C40" s="5"/>
      <c r="D40" s="5"/>
      <c r="E40" s="5"/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38</v>
      </c>
      <c r="D4" s="1"/>
      <c r="E4" s="1" t="s">
        <v>3</v>
      </c>
      <c r="F4" s="1">
        <v>311</v>
      </c>
      <c r="G4" s="2"/>
    </row>
    <row r="5" spans="1:7" ht="15">
      <c r="A5" s="3"/>
      <c r="B5" s="3"/>
      <c r="C5" s="3" t="s">
        <v>39</v>
      </c>
      <c r="D5" s="3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12"/>
      <c r="E8" s="12">
        <v>13101922.210000003</v>
      </c>
      <c r="F8" s="3"/>
      <c r="G8" s="3"/>
    </row>
    <row r="9" spans="1:7" ht="15">
      <c r="A9" s="18"/>
      <c r="B9" s="13" t="s">
        <v>9</v>
      </c>
      <c r="C9" s="13" t="s">
        <v>10</v>
      </c>
      <c r="D9" s="80">
        <v>6459.84</v>
      </c>
      <c r="E9" s="80">
        <v>300566.55</v>
      </c>
      <c r="F9" s="3"/>
      <c r="G9" s="3"/>
    </row>
    <row r="10" spans="1:7" ht="15">
      <c r="A10" s="18"/>
      <c r="B10" s="13" t="s">
        <v>11</v>
      </c>
      <c r="C10" s="13" t="s">
        <v>10</v>
      </c>
      <c r="D10" s="80">
        <v>459819.19</v>
      </c>
      <c r="E10" s="80">
        <v>297844.19</v>
      </c>
      <c r="F10" s="3"/>
      <c r="G10" s="3"/>
    </row>
    <row r="11" spans="1:7" ht="15">
      <c r="A11" s="18"/>
      <c r="B11" s="13" t="s">
        <v>12</v>
      </c>
      <c r="C11" s="13" t="s">
        <v>10</v>
      </c>
      <c r="D11" s="80">
        <v>1855</v>
      </c>
      <c r="E11" s="80">
        <v>164943.25</v>
      </c>
      <c r="F11" s="3"/>
      <c r="G11" s="3"/>
    </row>
    <row r="12" spans="1:7" ht="15">
      <c r="A12" s="18"/>
      <c r="B12" s="13" t="s">
        <v>13</v>
      </c>
      <c r="C12" s="13" t="s">
        <v>10</v>
      </c>
      <c r="D12" s="80">
        <v>0</v>
      </c>
      <c r="E12" s="80">
        <v>1550</v>
      </c>
      <c r="F12" s="3"/>
      <c r="G12" s="3"/>
    </row>
    <row r="13" spans="1:7" ht="15">
      <c r="A13" s="18"/>
      <c r="B13" s="13" t="s">
        <v>14</v>
      </c>
      <c r="C13" s="13" t="s">
        <v>10</v>
      </c>
      <c r="D13" s="80">
        <v>297256.71</v>
      </c>
      <c r="E13" s="80">
        <v>281550</v>
      </c>
      <c r="F13" s="3"/>
      <c r="G13" s="3"/>
    </row>
    <row r="14" spans="1:7" ht="15">
      <c r="A14" s="18"/>
      <c r="B14" s="13" t="s">
        <v>15</v>
      </c>
      <c r="C14" s="13" t="s">
        <v>10</v>
      </c>
      <c r="D14" s="80">
        <v>906682.17</v>
      </c>
      <c r="E14" s="80">
        <v>1550</v>
      </c>
      <c r="F14" s="3"/>
      <c r="G14" s="3"/>
    </row>
    <row r="15" spans="1:7" ht="15">
      <c r="A15" s="18"/>
      <c r="B15" s="13" t="s">
        <v>16</v>
      </c>
      <c r="C15" s="13" t="s">
        <v>10</v>
      </c>
      <c r="D15" s="80">
        <v>389889.29</v>
      </c>
      <c r="E15" s="80">
        <v>1550</v>
      </c>
      <c r="F15" s="3"/>
      <c r="G15" s="3"/>
    </row>
    <row r="16" spans="1:7" ht="15">
      <c r="A16" s="18"/>
      <c r="B16" s="13" t="s">
        <v>75</v>
      </c>
      <c r="C16" s="13" t="s">
        <v>10</v>
      </c>
      <c r="D16" s="80"/>
      <c r="E16" s="80"/>
      <c r="F16" s="3"/>
      <c r="G16" s="3"/>
    </row>
    <row r="17" spans="1:7" ht="15">
      <c r="A17" s="18"/>
      <c r="B17" s="13" t="s">
        <v>17</v>
      </c>
      <c r="C17" s="13" t="s">
        <v>10</v>
      </c>
      <c r="D17" s="80"/>
      <c r="E17" s="80"/>
      <c r="F17" s="3"/>
      <c r="G17" s="3"/>
    </row>
    <row r="18" spans="1:7" ht="15">
      <c r="A18" s="18"/>
      <c r="B18" s="13" t="s">
        <v>18</v>
      </c>
      <c r="C18" s="13" t="s">
        <v>10</v>
      </c>
      <c r="D18" s="80"/>
      <c r="E18" s="80"/>
      <c r="F18" s="3"/>
      <c r="G18" s="3"/>
    </row>
    <row r="19" spans="1:7" ht="15">
      <c r="A19" s="18"/>
      <c r="B19" s="13" t="s">
        <v>19</v>
      </c>
      <c r="C19" s="13" t="s">
        <v>10</v>
      </c>
      <c r="D19" s="80"/>
      <c r="E19" s="80"/>
      <c r="F19" s="3"/>
      <c r="G19" s="3"/>
    </row>
    <row r="20" spans="1:7" ht="15">
      <c r="A20" s="18"/>
      <c r="B20" s="13" t="s">
        <v>20</v>
      </c>
      <c r="C20" s="13" t="s">
        <v>10</v>
      </c>
      <c r="D20" s="80"/>
      <c r="E20" s="80"/>
      <c r="F20" s="3"/>
      <c r="G20" s="3"/>
    </row>
    <row r="21" spans="1:7" ht="15">
      <c r="A21" s="18"/>
      <c r="B21" s="13" t="s">
        <v>50</v>
      </c>
      <c r="C21" s="13"/>
      <c r="D21" s="14"/>
      <c r="E21" s="14"/>
      <c r="F21" s="3"/>
      <c r="G21" s="3"/>
    </row>
    <row r="22" spans="1:7" ht="15.75" thickBot="1">
      <c r="A22" s="18"/>
      <c r="B22" s="15"/>
      <c r="C22" s="15"/>
      <c r="D22" s="16"/>
      <c r="E22" s="16"/>
      <c r="F22" s="3"/>
      <c r="G22" s="3"/>
    </row>
    <row r="23" spans="1:7" ht="16.5" thickBot="1" thickTop="1">
      <c r="A23" s="18"/>
      <c r="B23" s="89" t="s">
        <v>83</v>
      </c>
      <c r="C23" s="90"/>
      <c r="D23" s="17">
        <f>D24-SUM(D8:D22)</f>
        <v>12089514.000000004</v>
      </c>
      <c r="E23" s="17">
        <f>E24-SUM(E8:E22)</f>
        <v>0</v>
      </c>
      <c r="F23" s="6"/>
      <c r="G23" s="3"/>
    </row>
    <row r="24" spans="1:7" ht="16.5" thickBot="1" thickTop="1">
      <c r="A24" s="19"/>
      <c r="B24" s="89" t="s">
        <v>21</v>
      </c>
      <c r="C24" s="90"/>
      <c r="D24" s="17">
        <f>IF(SUM(E8:E22)&gt;SUM(D8:D22),SUM(E8:E22),SUM(D8:D22))</f>
        <v>14151476.200000003</v>
      </c>
      <c r="E24" s="17">
        <f>IF(SUM(F8:F22)&gt;SUM(E8:E22),SUM(F8:F22),SUM(E8:E22))</f>
        <v>14151476.200000003</v>
      </c>
      <c r="F24" s="3"/>
      <c r="G24" s="3"/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12089514.000000004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56</v>
      </c>
      <c r="D4" s="1"/>
      <c r="E4" s="1" t="s">
        <v>3</v>
      </c>
      <c r="F4" s="1">
        <v>312</v>
      </c>
      <c r="G4" s="2"/>
    </row>
    <row r="5" spans="1:7" ht="15">
      <c r="A5" s="3"/>
      <c r="B5" s="3"/>
      <c r="C5" s="3"/>
      <c r="D5" s="3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12"/>
      <c r="E8" s="12">
        <v>1354179.6399999969</v>
      </c>
      <c r="F8" s="3"/>
      <c r="G8" s="3"/>
    </row>
    <row r="9" spans="1:7" ht="15">
      <c r="A9" s="18"/>
      <c r="B9" s="13" t="s">
        <v>9</v>
      </c>
      <c r="C9" s="13" t="s">
        <v>10</v>
      </c>
      <c r="D9" s="80">
        <v>1557155</v>
      </c>
      <c r="E9" s="80">
        <v>1627585</v>
      </c>
      <c r="F9" s="3"/>
      <c r="G9" s="3"/>
    </row>
    <row r="10" spans="1:7" ht="15">
      <c r="A10" s="18"/>
      <c r="B10" s="13" t="s">
        <v>11</v>
      </c>
      <c r="C10" s="13" t="s">
        <v>10</v>
      </c>
      <c r="D10" s="80">
        <v>286137.23</v>
      </c>
      <c r="E10" s="80">
        <v>270168.81</v>
      </c>
      <c r="F10" s="3"/>
      <c r="G10" s="3"/>
    </row>
    <row r="11" spans="1:7" ht="15">
      <c r="A11" s="18"/>
      <c r="B11" s="13" t="s">
        <v>12</v>
      </c>
      <c r="C11" s="13" t="s">
        <v>10</v>
      </c>
      <c r="D11" s="80">
        <v>55910</v>
      </c>
      <c r="E11" s="80">
        <v>169480</v>
      </c>
      <c r="F11" s="3"/>
      <c r="G11" s="3"/>
    </row>
    <row r="12" spans="1:7" ht="15">
      <c r="A12" s="18"/>
      <c r="B12" s="13" t="s">
        <v>13</v>
      </c>
      <c r="C12" s="13" t="s">
        <v>10</v>
      </c>
      <c r="D12" s="80">
        <v>283057.23</v>
      </c>
      <c r="E12" s="80">
        <v>179937.23</v>
      </c>
      <c r="F12" s="3"/>
      <c r="G12" s="3"/>
    </row>
    <row r="13" spans="1:7" ht="15">
      <c r="A13" s="18"/>
      <c r="B13" s="13" t="s">
        <v>14</v>
      </c>
      <c r="C13" s="13" t="s">
        <v>10</v>
      </c>
      <c r="D13" s="80">
        <v>201955.01</v>
      </c>
      <c r="E13" s="80">
        <v>144450</v>
      </c>
      <c r="F13" s="3"/>
      <c r="G13" s="3"/>
    </row>
    <row r="14" spans="1:7" ht="15">
      <c r="A14" s="18"/>
      <c r="B14" s="13" t="s">
        <v>15</v>
      </c>
      <c r="C14" s="13" t="s">
        <v>10</v>
      </c>
      <c r="D14" s="80">
        <v>261951.22</v>
      </c>
      <c r="E14" s="80">
        <v>228420</v>
      </c>
      <c r="F14" s="3"/>
      <c r="G14" s="3"/>
    </row>
    <row r="15" spans="1:7" ht="15">
      <c r="A15" s="18"/>
      <c r="B15" s="13" t="s">
        <v>16</v>
      </c>
      <c r="C15" s="13" t="s">
        <v>10</v>
      </c>
      <c r="D15" s="80">
        <v>313345</v>
      </c>
      <c r="E15" s="80">
        <v>303425</v>
      </c>
      <c r="F15" s="3"/>
      <c r="G15" s="3"/>
    </row>
    <row r="16" spans="1:7" ht="15">
      <c r="A16" s="18"/>
      <c r="B16" s="13" t="s">
        <v>75</v>
      </c>
      <c r="C16" s="13" t="s">
        <v>10</v>
      </c>
      <c r="D16" s="80"/>
      <c r="E16" s="80"/>
      <c r="F16" s="3"/>
      <c r="G16" s="3"/>
    </row>
    <row r="17" spans="1:7" ht="15">
      <c r="A17" s="18"/>
      <c r="B17" s="13" t="s">
        <v>17</v>
      </c>
      <c r="C17" s="13" t="s">
        <v>10</v>
      </c>
      <c r="D17" s="80"/>
      <c r="E17" s="80"/>
      <c r="F17" s="3"/>
      <c r="G17" s="3"/>
    </row>
    <row r="18" spans="1:7" ht="15">
      <c r="A18" s="18"/>
      <c r="B18" s="13" t="s">
        <v>18</v>
      </c>
      <c r="C18" s="13" t="s">
        <v>10</v>
      </c>
      <c r="D18" s="80"/>
      <c r="E18" s="80"/>
      <c r="F18" s="3"/>
      <c r="G18" s="3"/>
    </row>
    <row r="19" spans="1:7" ht="15">
      <c r="A19" s="18"/>
      <c r="B19" s="13" t="s">
        <v>19</v>
      </c>
      <c r="C19" s="13" t="s">
        <v>10</v>
      </c>
      <c r="D19" s="80"/>
      <c r="E19" s="80"/>
      <c r="F19" s="3"/>
      <c r="G19" s="3"/>
    </row>
    <row r="20" spans="1:7" ht="15">
      <c r="A20" s="18"/>
      <c r="B20" s="13" t="s">
        <v>20</v>
      </c>
      <c r="C20" s="13" t="s">
        <v>10</v>
      </c>
      <c r="D20" s="80"/>
      <c r="E20" s="80"/>
      <c r="F20" s="3" t="s">
        <v>51</v>
      </c>
      <c r="G20" s="3"/>
    </row>
    <row r="21" spans="1:7" ht="15">
      <c r="A21" s="18"/>
      <c r="B21" s="13" t="s">
        <v>50</v>
      </c>
      <c r="C21" s="13"/>
      <c r="D21" s="14"/>
      <c r="E21" s="14"/>
      <c r="F21" s="3"/>
      <c r="G21" s="3"/>
    </row>
    <row r="22" spans="1:7" ht="15.75" thickBot="1">
      <c r="A22" s="18"/>
      <c r="B22" s="15"/>
      <c r="C22" s="15"/>
      <c r="D22" s="16"/>
      <c r="E22" s="16"/>
      <c r="F22" s="3"/>
      <c r="G22" s="3"/>
    </row>
    <row r="23" spans="1:7" ht="16.5" thickBot="1" thickTop="1">
      <c r="A23" s="18"/>
      <c r="B23" s="89" t="s">
        <v>83</v>
      </c>
      <c r="C23" s="90"/>
      <c r="D23" s="17">
        <f>D24-SUM(D8:D22)</f>
        <v>1318134.989999997</v>
      </c>
      <c r="E23" s="17">
        <f>E24-SUM(E8:E22)</f>
        <v>0</v>
      </c>
      <c r="F23" s="6"/>
      <c r="G23" s="3"/>
    </row>
    <row r="24" spans="1:7" ht="16.5" thickBot="1" thickTop="1">
      <c r="A24" s="19"/>
      <c r="B24" s="89" t="s">
        <v>21</v>
      </c>
      <c r="C24" s="90"/>
      <c r="D24" s="17">
        <f>IF(SUM(E8:E22)&gt;SUM(D8:D22),SUM(E8:E22),SUM(D8:D22))</f>
        <v>4277645.679999997</v>
      </c>
      <c r="E24" s="17">
        <f>IF(SUM(F8:F22)&gt;SUM(E8:E22),SUM(F8:F22),SUM(E8:E22))</f>
        <v>4277645.679999997</v>
      </c>
      <c r="F24" s="3"/>
      <c r="G24" s="3"/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1318134.989999997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69</v>
      </c>
      <c r="D4" s="1"/>
      <c r="E4" s="1" t="s">
        <v>3</v>
      </c>
      <c r="F4" s="1">
        <v>313</v>
      </c>
      <c r="G4" s="2"/>
    </row>
    <row r="5" spans="1:7" ht="15.75">
      <c r="A5" s="3"/>
      <c r="B5" s="3"/>
      <c r="C5" s="1" t="s">
        <v>70</v>
      </c>
      <c r="D5" s="3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12"/>
      <c r="E8" s="12">
        <v>2986747.7200000063</v>
      </c>
      <c r="F8" s="3"/>
      <c r="G8" s="3"/>
    </row>
    <row r="9" spans="1:7" ht="15">
      <c r="A9" s="18"/>
      <c r="B9" s="13" t="s">
        <v>9</v>
      </c>
      <c r="C9" s="13" t="s">
        <v>10</v>
      </c>
      <c r="D9" s="80">
        <v>817589.33</v>
      </c>
      <c r="E9" s="80">
        <v>909718.85</v>
      </c>
      <c r="F9" s="3"/>
      <c r="G9" s="3"/>
    </row>
    <row r="10" spans="1:7" ht="15">
      <c r="A10" s="18"/>
      <c r="B10" s="13" t="s">
        <v>11</v>
      </c>
      <c r="C10" s="13" t="s">
        <v>10</v>
      </c>
      <c r="D10" s="80">
        <v>864935.74</v>
      </c>
      <c r="E10" s="80">
        <v>813681.6</v>
      </c>
      <c r="F10" s="3"/>
      <c r="G10" s="3"/>
    </row>
    <row r="11" spans="1:7" ht="15">
      <c r="A11" s="18"/>
      <c r="B11" s="13" t="s">
        <v>12</v>
      </c>
      <c r="C11" s="13" t="s">
        <v>10</v>
      </c>
      <c r="D11" s="80">
        <v>534691.98</v>
      </c>
      <c r="E11" s="80">
        <v>541761.98</v>
      </c>
      <c r="F11" s="3"/>
      <c r="G11" s="3"/>
    </row>
    <row r="12" spans="1:7" ht="15">
      <c r="A12" s="18"/>
      <c r="B12" s="13" t="s">
        <v>13</v>
      </c>
      <c r="C12" s="13" t="s">
        <v>10</v>
      </c>
      <c r="D12" s="80">
        <v>734098.4</v>
      </c>
      <c r="E12" s="80">
        <v>61434.01</v>
      </c>
      <c r="F12" s="3"/>
      <c r="G12" s="3"/>
    </row>
    <row r="13" spans="1:7" ht="15">
      <c r="A13" s="18"/>
      <c r="B13" s="13" t="s">
        <v>14</v>
      </c>
      <c r="C13" s="13" t="s">
        <v>10</v>
      </c>
      <c r="D13" s="80">
        <v>919556.84</v>
      </c>
      <c r="E13" s="80">
        <v>757352.79</v>
      </c>
      <c r="F13" s="3"/>
      <c r="G13" s="3"/>
    </row>
    <row r="14" spans="1:7" ht="15">
      <c r="A14" s="18"/>
      <c r="B14" s="13" t="s">
        <v>15</v>
      </c>
      <c r="C14" s="13" t="s">
        <v>10</v>
      </c>
      <c r="D14" s="80">
        <v>530488.72</v>
      </c>
      <c r="E14" s="80">
        <v>188775.94</v>
      </c>
      <c r="F14" s="3"/>
      <c r="G14" s="3"/>
    </row>
    <row r="15" spans="1:7" ht="15">
      <c r="A15" s="18"/>
      <c r="B15" s="13" t="s">
        <v>16</v>
      </c>
      <c r="C15" s="13" t="s">
        <v>10</v>
      </c>
      <c r="D15" s="80">
        <v>754600.01</v>
      </c>
      <c r="E15" s="80">
        <v>474707.57</v>
      </c>
      <c r="F15" s="3"/>
      <c r="G15" s="3"/>
    </row>
    <row r="16" spans="1:7" ht="15">
      <c r="A16" s="18"/>
      <c r="B16" s="13" t="s">
        <v>75</v>
      </c>
      <c r="C16" s="13" t="s">
        <v>10</v>
      </c>
      <c r="D16" s="80"/>
      <c r="E16" s="80"/>
      <c r="F16" s="3"/>
      <c r="G16" s="3"/>
    </row>
    <row r="17" spans="1:7" ht="15">
      <c r="A17" s="18"/>
      <c r="B17" s="13" t="s">
        <v>17</v>
      </c>
      <c r="C17" s="13" t="s">
        <v>10</v>
      </c>
      <c r="D17" s="80"/>
      <c r="E17" s="80"/>
      <c r="F17" s="3"/>
      <c r="G17" s="3"/>
    </row>
    <row r="18" spans="1:7" ht="15">
      <c r="A18" s="18"/>
      <c r="B18" s="13" t="s">
        <v>18</v>
      </c>
      <c r="C18" s="13" t="s">
        <v>10</v>
      </c>
      <c r="D18" s="80"/>
      <c r="E18" s="80"/>
      <c r="F18" s="3"/>
      <c r="G18" s="3"/>
    </row>
    <row r="19" spans="1:7" ht="15">
      <c r="A19" s="18"/>
      <c r="B19" s="13" t="s">
        <v>19</v>
      </c>
      <c r="C19" s="13" t="s">
        <v>10</v>
      </c>
      <c r="D19" s="80"/>
      <c r="E19" s="80"/>
      <c r="F19" s="3"/>
      <c r="G19" s="3"/>
    </row>
    <row r="20" spans="1:7" ht="15">
      <c r="A20" s="18"/>
      <c r="B20" s="13" t="s">
        <v>20</v>
      </c>
      <c r="C20" s="13" t="s">
        <v>10</v>
      </c>
      <c r="D20" s="80"/>
      <c r="E20" s="80"/>
      <c r="F20" s="3"/>
      <c r="G20" s="3"/>
    </row>
    <row r="21" spans="1:7" ht="15">
      <c r="A21" s="18"/>
      <c r="B21" s="13" t="s">
        <v>50</v>
      </c>
      <c r="C21" s="13"/>
      <c r="D21" s="14"/>
      <c r="E21" s="14"/>
      <c r="F21" s="3"/>
      <c r="G21" s="3"/>
    </row>
    <row r="22" spans="1:7" ht="15.75" thickBot="1">
      <c r="A22" s="18"/>
      <c r="B22" s="15"/>
      <c r="C22" s="15"/>
      <c r="D22" s="16"/>
      <c r="E22" s="16"/>
      <c r="F22" s="3"/>
      <c r="G22" s="3"/>
    </row>
    <row r="23" spans="1:7" ht="16.5" thickBot="1" thickTop="1">
      <c r="A23" s="18"/>
      <c r="B23" s="89" t="s">
        <v>83</v>
      </c>
      <c r="C23" s="90"/>
      <c r="D23" s="17">
        <f>D24-SUM(D8:D22)</f>
        <v>1578219.440000007</v>
      </c>
      <c r="E23" s="17">
        <f>E24-SUM(E8:E22)</f>
        <v>0</v>
      </c>
      <c r="F23" s="6"/>
      <c r="G23" s="3"/>
    </row>
    <row r="24" spans="1:7" ht="16.5" thickBot="1" thickTop="1">
      <c r="A24" s="19"/>
      <c r="B24" s="89" t="s">
        <v>21</v>
      </c>
      <c r="C24" s="90"/>
      <c r="D24" s="17">
        <f>IF(SUM(E8:E22)&gt;SUM(D8:D22),SUM(E8:E22),SUM(D8:D22))</f>
        <v>6734180.4600000065</v>
      </c>
      <c r="E24" s="17">
        <f>IF(SUM(F8:F22)&gt;SUM(E8:E22),SUM(F8:F22),SUM(E8:E22))</f>
        <v>6734180.4600000065</v>
      </c>
      <c r="F24" s="3"/>
      <c r="G24" s="3"/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1578219.440000007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  <row r="40" spans="1:5" ht="15">
      <c r="A40" s="5"/>
      <c r="B40" s="5"/>
      <c r="C40" s="5"/>
      <c r="D40" s="5"/>
      <c r="E40" s="5"/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6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  <col min="9" max="9" width="12.574218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26" t="s">
        <v>57</v>
      </c>
      <c r="E4" s="1" t="s">
        <v>3</v>
      </c>
      <c r="F4" s="1">
        <v>314</v>
      </c>
      <c r="G4" s="2"/>
    </row>
    <row r="5" spans="1:7" ht="15">
      <c r="A5" s="3"/>
      <c r="B5" s="3"/>
      <c r="C5" s="3"/>
      <c r="D5" s="3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81"/>
      <c r="E8" s="81">
        <v>589096.2099999953</v>
      </c>
      <c r="F8" s="3"/>
      <c r="G8" s="3"/>
    </row>
    <row r="9" spans="1:7" ht="15">
      <c r="A9" s="18"/>
      <c r="B9" s="13" t="s">
        <v>9</v>
      </c>
      <c r="C9" s="13" t="s">
        <v>10</v>
      </c>
      <c r="D9" s="80">
        <v>526146.36</v>
      </c>
      <c r="E9" s="80">
        <v>666537.36</v>
      </c>
      <c r="F9" s="3"/>
      <c r="G9" s="3"/>
    </row>
    <row r="10" spans="1:7" ht="15">
      <c r="A10" s="18"/>
      <c r="B10" s="13" t="s">
        <v>11</v>
      </c>
      <c r="C10" s="13" t="s">
        <v>10</v>
      </c>
      <c r="D10" s="80">
        <v>0</v>
      </c>
      <c r="E10" s="80">
        <v>90955</v>
      </c>
      <c r="F10" s="3"/>
      <c r="G10" s="3"/>
    </row>
    <row r="11" spans="1:7" ht="15">
      <c r="A11" s="18"/>
      <c r="B11" s="13" t="s">
        <v>12</v>
      </c>
      <c r="C11" s="13" t="s">
        <v>10</v>
      </c>
      <c r="D11" s="80">
        <v>60810</v>
      </c>
      <c r="E11" s="80">
        <v>48370</v>
      </c>
      <c r="F11" s="3"/>
      <c r="G11" s="3"/>
    </row>
    <row r="12" spans="1:7" ht="15">
      <c r="A12" s="18"/>
      <c r="B12" s="13" t="s">
        <v>13</v>
      </c>
      <c r="C12" s="13" t="s">
        <v>10</v>
      </c>
      <c r="D12" s="80">
        <v>41153.6</v>
      </c>
      <c r="E12" s="80">
        <v>39783.6</v>
      </c>
      <c r="F12" s="3"/>
      <c r="G12" s="3"/>
    </row>
    <row r="13" spans="1:7" ht="15">
      <c r="A13" s="18"/>
      <c r="B13" s="13" t="s">
        <v>14</v>
      </c>
      <c r="C13" s="13" t="s">
        <v>10</v>
      </c>
      <c r="D13" s="80">
        <v>149935</v>
      </c>
      <c r="E13" s="80">
        <v>1350</v>
      </c>
      <c r="F13" s="3"/>
      <c r="G13" s="3"/>
    </row>
    <row r="14" spans="1:7" ht="15">
      <c r="A14" s="18"/>
      <c r="B14" s="13" t="s">
        <v>15</v>
      </c>
      <c r="C14" s="13" t="s">
        <v>10</v>
      </c>
      <c r="D14" s="80">
        <v>254975.96</v>
      </c>
      <c r="E14" s="80">
        <v>235172.84</v>
      </c>
      <c r="F14" s="3"/>
      <c r="G14" s="3"/>
    </row>
    <row r="15" spans="1:7" ht="15">
      <c r="A15" s="18"/>
      <c r="B15" s="13" t="s">
        <v>16</v>
      </c>
      <c r="C15" s="13" t="s">
        <v>10</v>
      </c>
      <c r="D15" s="80">
        <v>332633.5</v>
      </c>
      <c r="E15" s="80">
        <v>24145</v>
      </c>
      <c r="F15" s="3"/>
      <c r="G15" s="3"/>
    </row>
    <row r="16" spans="1:9" ht="15">
      <c r="A16" s="18"/>
      <c r="B16" s="13" t="s">
        <v>75</v>
      </c>
      <c r="C16" s="13" t="s">
        <v>10</v>
      </c>
      <c r="D16" s="80"/>
      <c r="E16" s="80"/>
      <c r="F16" s="3"/>
      <c r="G16" s="3"/>
      <c r="I16" s="20"/>
    </row>
    <row r="17" spans="1:7" ht="15">
      <c r="A17" s="18"/>
      <c r="B17" s="13" t="s">
        <v>17</v>
      </c>
      <c r="C17" s="13" t="s">
        <v>10</v>
      </c>
      <c r="D17" s="80"/>
      <c r="E17" s="80"/>
      <c r="F17" s="3"/>
      <c r="G17" s="3"/>
    </row>
    <row r="18" spans="1:7" ht="15">
      <c r="A18" s="18"/>
      <c r="B18" s="13" t="s">
        <v>18</v>
      </c>
      <c r="C18" s="13" t="s">
        <v>10</v>
      </c>
      <c r="D18" s="80"/>
      <c r="E18" s="80"/>
      <c r="F18" s="3"/>
      <c r="G18" s="3"/>
    </row>
    <row r="19" spans="1:7" ht="15">
      <c r="A19" s="18"/>
      <c r="B19" s="13" t="s">
        <v>19</v>
      </c>
      <c r="C19" s="13" t="s">
        <v>10</v>
      </c>
      <c r="D19" s="80"/>
      <c r="E19" s="80"/>
      <c r="F19" s="3"/>
      <c r="G19" s="3"/>
    </row>
    <row r="20" spans="1:7" ht="15">
      <c r="A20" s="18"/>
      <c r="B20" s="13" t="s">
        <v>20</v>
      </c>
      <c r="C20" s="13" t="s">
        <v>10</v>
      </c>
      <c r="D20" s="80"/>
      <c r="E20" s="80"/>
      <c r="F20" s="3"/>
      <c r="G20" s="3"/>
    </row>
    <row r="21" spans="1:7" ht="15">
      <c r="A21" s="18"/>
      <c r="B21" s="13" t="s">
        <v>50</v>
      </c>
      <c r="C21" s="13"/>
      <c r="D21" s="14"/>
      <c r="E21" s="14"/>
      <c r="F21" s="3"/>
      <c r="G21" s="3"/>
    </row>
    <row r="22" spans="1:7" ht="15.75" thickBot="1">
      <c r="A22" s="18"/>
      <c r="B22" s="15"/>
      <c r="C22" s="15"/>
      <c r="D22" s="16"/>
      <c r="E22" s="16"/>
      <c r="F22" s="3"/>
      <c r="G22" s="3"/>
    </row>
    <row r="23" spans="1:7" ht="16.5" thickBot="1" thickTop="1">
      <c r="A23" s="18"/>
      <c r="B23" s="89" t="s">
        <v>83</v>
      </c>
      <c r="C23" s="90"/>
      <c r="D23" s="17">
        <f>D24-SUM(D8:D22)</f>
        <v>329755.5899999954</v>
      </c>
      <c r="E23" s="17">
        <f>E24-SUM(E8:E22)</f>
        <v>0</v>
      </c>
      <c r="F23" s="6"/>
      <c r="G23" s="3"/>
    </row>
    <row r="24" spans="1:7" ht="16.5" thickBot="1" thickTop="1">
      <c r="A24" s="19"/>
      <c r="B24" s="89" t="s">
        <v>21</v>
      </c>
      <c r="C24" s="90"/>
      <c r="D24" s="17">
        <f>IF(SUM(E8:E22)&gt;SUM(D8:D22),SUM(E8:E22),SUM(D8:D22))</f>
        <v>1695410.0099999954</v>
      </c>
      <c r="E24" s="17">
        <f>IF(SUM(F8:F22)&gt;SUM(E8:E22),SUM(F8:F22),SUM(E8:E22))</f>
        <v>1695410.0099999954</v>
      </c>
      <c r="F24" s="3"/>
      <c r="G24" s="3"/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329755.5899999954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  <row r="40" spans="1:5" ht="15">
      <c r="A40" s="5"/>
      <c r="B40" s="5"/>
      <c r="C40" s="5"/>
      <c r="D40" s="5"/>
      <c r="E40" s="5"/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42</v>
      </c>
      <c r="D4" s="1"/>
      <c r="F4" s="1">
        <v>315</v>
      </c>
      <c r="G4" s="2"/>
    </row>
    <row r="5" spans="1:7" ht="15">
      <c r="A5" s="3"/>
      <c r="B5" s="3"/>
      <c r="C5" s="3"/>
      <c r="D5" s="3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12"/>
      <c r="E8" s="12">
        <v>16130988.54999999</v>
      </c>
      <c r="F8" s="3"/>
      <c r="G8" s="3"/>
    </row>
    <row r="9" spans="1:7" ht="15">
      <c r="A9" s="18"/>
      <c r="B9" s="13" t="s">
        <v>9</v>
      </c>
      <c r="C9" s="13" t="s">
        <v>10</v>
      </c>
      <c r="D9" s="80">
        <v>4434306.63</v>
      </c>
      <c r="E9" s="80">
        <v>2436392.98</v>
      </c>
      <c r="F9" s="3"/>
      <c r="G9" s="3"/>
    </row>
    <row r="10" spans="1:7" ht="15">
      <c r="A10" s="18"/>
      <c r="B10" s="13" t="s">
        <v>11</v>
      </c>
      <c r="C10" s="13" t="s">
        <v>10</v>
      </c>
      <c r="D10" s="80">
        <v>837309.9</v>
      </c>
      <c r="E10" s="80">
        <v>897189.4</v>
      </c>
      <c r="F10" s="3"/>
      <c r="G10" s="3"/>
    </row>
    <row r="11" spans="1:7" ht="15">
      <c r="A11" s="18"/>
      <c r="B11" s="13" t="s">
        <v>12</v>
      </c>
      <c r="C11" s="13" t="s">
        <v>10</v>
      </c>
      <c r="D11" s="80">
        <v>775837.98</v>
      </c>
      <c r="E11" s="80">
        <v>1416279.05</v>
      </c>
      <c r="F11" s="3"/>
      <c r="G11" s="3"/>
    </row>
    <row r="12" spans="1:7" ht="15">
      <c r="A12" s="18"/>
      <c r="B12" s="13" t="s">
        <v>13</v>
      </c>
      <c r="C12" s="13" t="s">
        <v>10</v>
      </c>
      <c r="D12" s="80">
        <v>1522567.68</v>
      </c>
      <c r="E12" s="80">
        <v>560012.34</v>
      </c>
      <c r="F12" s="3"/>
      <c r="G12" s="3"/>
    </row>
    <row r="13" spans="1:7" ht="15">
      <c r="A13" s="18"/>
      <c r="B13" s="13" t="s">
        <v>14</v>
      </c>
      <c r="C13" s="13" t="s">
        <v>10</v>
      </c>
      <c r="D13" s="80">
        <v>1049618.76</v>
      </c>
      <c r="E13" s="80">
        <v>2486651.03</v>
      </c>
      <c r="F13" s="3"/>
      <c r="G13" s="3"/>
    </row>
    <row r="14" spans="1:7" ht="15">
      <c r="A14" s="18"/>
      <c r="B14" s="13" t="s">
        <v>15</v>
      </c>
      <c r="C14" s="13" t="s">
        <v>10</v>
      </c>
      <c r="D14" s="80">
        <v>1102207.3</v>
      </c>
      <c r="E14" s="80">
        <v>1048795.5</v>
      </c>
      <c r="F14" s="3"/>
      <c r="G14" s="3"/>
    </row>
    <row r="15" spans="1:7" ht="15">
      <c r="A15" s="18"/>
      <c r="B15" s="13" t="s">
        <v>16</v>
      </c>
      <c r="C15" s="13" t="s">
        <v>10</v>
      </c>
      <c r="D15" s="80">
        <v>2483299.56</v>
      </c>
      <c r="E15" s="80">
        <v>535471.27</v>
      </c>
      <c r="F15" s="3"/>
      <c r="G15" s="3"/>
    </row>
    <row r="16" spans="1:7" ht="15">
      <c r="A16" s="18"/>
      <c r="B16" s="13" t="s">
        <v>75</v>
      </c>
      <c r="C16" s="13" t="s">
        <v>10</v>
      </c>
      <c r="D16" s="80"/>
      <c r="E16" s="80"/>
      <c r="F16" s="3"/>
      <c r="G16" s="3"/>
    </row>
    <row r="17" spans="1:7" ht="15">
      <c r="A17" s="18"/>
      <c r="B17" s="13" t="s">
        <v>17</v>
      </c>
      <c r="C17" s="13" t="s">
        <v>10</v>
      </c>
      <c r="D17" s="80"/>
      <c r="E17" s="80"/>
      <c r="F17" s="3"/>
      <c r="G17" s="3"/>
    </row>
    <row r="18" spans="1:7" ht="15">
      <c r="A18" s="18"/>
      <c r="B18" s="13" t="s">
        <v>18</v>
      </c>
      <c r="C18" s="13" t="s">
        <v>10</v>
      </c>
      <c r="D18" s="80"/>
      <c r="E18" s="80"/>
      <c r="F18" s="3"/>
      <c r="G18" s="3"/>
    </row>
    <row r="19" spans="1:7" ht="15">
      <c r="A19" s="18"/>
      <c r="B19" s="13" t="s">
        <v>19</v>
      </c>
      <c r="C19" s="13" t="s">
        <v>10</v>
      </c>
      <c r="D19" s="80"/>
      <c r="E19" s="80"/>
      <c r="F19" s="3"/>
      <c r="G19" s="3"/>
    </row>
    <row r="20" spans="1:7" ht="15">
      <c r="A20" s="18"/>
      <c r="B20" s="13" t="s">
        <v>20</v>
      </c>
      <c r="C20" s="13" t="s">
        <v>10</v>
      </c>
      <c r="D20" s="80"/>
      <c r="E20" s="80"/>
      <c r="F20" s="3"/>
      <c r="G20" s="3"/>
    </row>
    <row r="21" spans="1:7" ht="15">
      <c r="A21" s="18"/>
      <c r="B21" s="13" t="s">
        <v>50</v>
      </c>
      <c r="C21" s="13"/>
      <c r="D21" s="14"/>
      <c r="E21" s="14"/>
      <c r="F21" s="3"/>
      <c r="G21" s="3"/>
    </row>
    <row r="22" spans="1:7" ht="15.75" thickBot="1">
      <c r="A22" s="18"/>
      <c r="B22" s="15"/>
      <c r="C22" s="15"/>
      <c r="D22" s="16"/>
      <c r="E22" s="16"/>
      <c r="F22" s="3"/>
      <c r="G22" s="3"/>
    </row>
    <row r="23" spans="1:7" ht="16.5" thickBot="1" thickTop="1">
      <c r="A23" s="18"/>
      <c r="B23" s="89" t="s">
        <v>83</v>
      </c>
      <c r="C23" s="90"/>
      <c r="D23" s="17">
        <f>D24-SUM(D8:D22)</f>
        <v>13306632.30999999</v>
      </c>
      <c r="E23" s="17">
        <f>E24-SUM(E8:E22)</f>
        <v>0</v>
      </c>
      <c r="F23" s="6"/>
      <c r="G23" s="3"/>
    </row>
    <row r="24" spans="1:7" ht="16.5" thickBot="1" thickTop="1">
      <c r="A24" s="19"/>
      <c r="B24" s="89" t="s">
        <v>21</v>
      </c>
      <c r="C24" s="90"/>
      <c r="D24" s="17">
        <f>IF(SUM(E8:E22)&gt;SUM(D8:D22),SUM(E8:E22),SUM(D8:D22))</f>
        <v>25511780.11999999</v>
      </c>
      <c r="E24" s="17">
        <f>IF(SUM(F8:F22)&gt;SUM(E8:E22),SUM(F8:F22),SUM(E8:E22))</f>
        <v>25511780.11999999</v>
      </c>
      <c r="F24" s="3"/>
      <c r="G24" s="3"/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13306632.30999999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  <row r="40" spans="1:5" ht="15">
      <c r="A40" s="5"/>
      <c r="B40" s="5"/>
      <c r="C40" s="5"/>
      <c r="D40" s="5"/>
      <c r="E40" s="5"/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43</v>
      </c>
      <c r="D4" s="1"/>
      <c r="E4" s="1" t="s">
        <v>3</v>
      </c>
      <c r="F4" s="1">
        <v>316</v>
      </c>
      <c r="G4" s="2"/>
    </row>
    <row r="5" spans="1:7" ht="15">
      <c r="A5" s="3"/>
      <c r="B5" s="3"/>
      <c r="C5" s="3"/>
      <c r="D5" s="3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12"/>
      <c r="E8" s="12">
        <v>19729695.889999956</v>
      </c>
      <c r="F8" s="3"/>
      <c r="G8" s="3"/>
    </row>
    <row r="9" spans="1:7" ht="15">
      <c r="A9" s="18"/>
      <c r="B9" s="13" t="s">
        <v>9</v>
      </c>
      <c r="C9" s="13" t="s">
        <v>10</v>
      </c>
      <c r="D9" s="80">
        <v>1974459.24</v>
      </c>
      <c r="E9" s="80">
        <v>1125578.87</v>
      </c>
      <c r="F9" s="3"/>
      <c r="G9" s="3"/>
    </row>
    <row r="10" spans="1:7" ht="15">
      <c r="A10" s="18"/>
      <c r="B10" s="13" t="s">
        <v>11</v>
      </c>
      <c r="C10" s="13" t="s">
        <v>10</v>
      </c>
      <c r="D10" s="80">
        <v>5894848.91</v>
      </c>
      <c r="E10" s="80">
        <v>3180541.37</v>
      </c>
      <c r="F10" s="3"/>
      <c r="G10" s="3"/>
    </row>
    <row r="11" spans="1:7" ht="15">
      <c r="A11" s="18"/>
      <c r="B11" s="13" t="s">
        <v>12</v>
      </c>
      <c r="C11" s="13" t="s">
        <v>10</v>
      </c>
      <c r="D11" s="80">
        <v>136160.05</v>
      </c>
      <c r="E11" s="80">
        <v>537771.45</v>
      </c>
      <c r="F11" s="3"/>
      <c r="G11" s="3"/>
    </row>
    <row r="12" spans="1:7" ht="15">
      <c r="A12" s="18"/>
      <c r="B12" s="13" t="s">
        <v>13</v>
      </c>
      <c r="C12" s="13" t="s">
        <v>10</v>
      </c>
      <c r="D12" s="80">
        <v>1812031.15</v>
      </c>
      <c r="E12" s="80">
        <v>2055536.36</v>
      </c>
      <c r="F12" s="3"/>
      <c r="G12" s="3"/>
    </row>
    <row r="13" spans="1:7" ht="15">
      <c r="A13" s="18"/>
      <c r="B13" s="13" t="s">
        <v>14</v>
      </c>
      <c r="C13" s="13" t="s">
        <v>10</v>
      </c>
      <c r="D13" s="80">
        <v>2634391.95</v>
      </c>
      <c r="E13" s="80">
        <v>3098020.69</v>
      </c>
      <c r="F13" s="3"/>
      <c r="G13" s="3"/>
    </row>
    <row r="14" spans="1:7" ht="15">
      <c r="A14" s="18"/>
      <c r="B14" s="13" t="s">
        <v>15</v>
      </c>
      <c r="C14" s="13" t="s">
        <v>10</v>
      </c>
      <c r="D14" s="80">
        <v>4509197.24</v>
      </c>
      <c r="E14" s="80">
        <v>2318908.41</v>
      </c>
      <c r="F14" s="3"/>
      <c r="G14" s="3"/>
    </row>
    <row r="15" spans="1:7" ht="15">
      <c r="A15" s="18"/>
      <c r="B15" s="13" t="s">
        <v>16</v>
      </c>
      <c r="C15" s="13" t="s">
        <v>10</v>
      </c>
      <c r="D15" s="80">
        <v>2027133.9</v>
      </c>
      <c r="E15" s="80">
        <v>1106175.35</v>
      </c>
      <c r="F15" s="3"/>
      <c r="G15" s="3"/>
    </row>
    <row r="16" spans="1:7" ht="15">
      <c r="A16" s="18"/>
      <c r="B16" s="13" t="s">
        <v>75</v>
      </c>
      <c r="C16" s="13" t="s">
        <v>10</v>
      </c>
      <c r="D16" s="80"/>
      <c r="E16" s="80"/>
      <c r="F16" s="3"/>
      <c r="G16" s="3"/>
    </row>
    <row r="17" spans="1:7" ht="15">
      <c r="A17" s="18"/>
      <c r="B17" s="13" t="s">
        <v>17</v>
      </c>
      <c r="C17" s="13" t="s">
        <v>10</v>
      </c>
      <c r="D17" s="80"/>
      <c r="E17" s="80"/>
      <c r="F17" s="3"/>
      <c r="G17" s="3"/>
    </row>
    <row r="18" spans="1:7" ht="15">
      <c r="A18" s="18"/>
      <c r="B18" s="13" t="s">
        <v>18</v>
      </c>
      <c r="C18" s="13" t="s">
        <v>10</v>
      </c>
      <c r="D18" s="80"/>
      <c r="E18" s="80"/>
      <c r="F18" s="3"/>
      <c r="G18" s="3"/>
    </row>
    <row r="19" spans="1:7" ht="15">
      <c r="A19" s="18"/>
      <c r="B19" s="13" t="s">
        <v>19</v>
      </c>
      <c r="C19" s="13" t="s">
        <v>10</v>
      </c>
      <c r="D19" s="80"/>
      <c r="E19" s="80"/>
      <c r="F19" s="3"/>
      <c r="G19" s="3"/>
    </row>
    <row r="20" spans="1:7" ht="15">
      <c r="A20" s="18"/>
      <c r="B20" s="13" t="s">
        <v>20</v>
      </c>
      <c r="C20" s="13" t="s">
        <v>10</v>
      </c>
      <c r="D20" s="80"/>
      <c r="E20" s="80"/>
      <c r="F20" s="3"/>
      <c r="G20" s="3"/>
    </row>
    <row r="21" spans="1:7" ht="15">
      <c r="A21" s="18"/>
      <c r="B21" s="13" t="s">
        <v>50</v>
      </c>
      <c r="C21" s="13"/>
      <c r="D21" s="14"/>
      <c r="E21" s="14"/>
      <c r="F21" s="3"/>
      <c r="G21" s="3"/>
    </row>
    <row r="22" spans="1:7" ht="15.75" thickBot="1">
      <c r="A22" s="18"/>
      <c r="B22" s="15"/>
      <c r="C22" s="15"/>
      <c r="D22" s="16"/>
      <c r="E22" s="16"/>
      <c r="F22" s="3"/>
      <c r="G22" s="3"/>
    </row>
    <row r="23" spans="1:7" ht="16.5" thickBot="1" thickTop="1">
      <c r="A23" s="18"/>
      <c r="B23" s="89" t="s">
        <v>83</v>
      </c>
      <c r="C23" s="90"/>
      <c r="D23" s="17">
        <f>D24-SUM(D8:D22)</f>
        <v>14164005.949999962</v>
      </c>
      <c r="E23" s="17">
        <f>E24-SUM(E8:E22)</f>
        <v>0</v>
      </c>
      <c r="F23" s="6"/>
      <c r="G23" s="3"/>
    </row>
    <row r="24" spans="1:7" ht="16.5" thickBot="1" thickTop="1">
      <c r="A24" s="19"/>
      <c r="B24" s="89" t="s">
        <v>21</v>
      </c>
      <c r="C24" s="90"/>
      <c r="D24" s="17">
        <f>IF(SUM(E8:E22)&gt;SUM(D8:D22),SUM(E8:E22),SUM(D8:D22))</f>
        <v>33152228.38999996</v>
      </c>
      <c r="E24" s="17">
        <f>IF(SUM(F8:F22)&gt;SUM(E8:E22),SUM(F8:F22),SUM(E8:E22))</f>
        <v>33152228.38999996</v>
      </c>
      <c r="F24" s="3"/>
      <c r="G24" s="3"/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14164005.949999962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26" t="s">
        <v>61</v>
      </c>
      <c r="D4" s="26"/>
      <c r="F4" s="1">
        <v>317</v>
      </c>
      <c r="G4" s="2"/>
    </row>
    <row r="5" spans="1:7" ht="15">
      <c r="A5" s="3"/>
      <c r="B5" s="3"/>
      <c r="F5" s="3"/>
      <c r="G5" s="3"/>
    </row>
    <row r="6" spans="1:7" ht="15.75" thickBot="1">
      <c r="A6" s="3"/>
      <c r="B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12"/>
      <c r="E8" s="12">
        <v>3072432.5699999994</v>
      </c>
      <c r="F8" s="3"/>
      <c r="G8" s="3"/>
    </row>
    <row r="9" spans="1:7" ht="15">
      <c r="A9" s="18"/>
      <c r="B9" s="13" t="s">
        <v>9</v>
      </c>
      <c r="C9" s="13" t="s">
        <v>10</v>
      </c>
      <c r="D9" s="80">
        <v>0</v>
      </c>
      <c r="E9" s="80">
        <v>12565</v>
      </c>
      <c r="F9" s="3"/>
      <c r="G9" s="3"/>
    </row>
    <row r="10" spans="1:7" ht="15">
      <c r="A10" s="18"/>
      <c r="B10" s="13" t="s">
        <v>11</v>
      </c>
      <c r="C10" s="13" t="s">
        <v>10</v>
      </c>
      <c r="D10" s="80">
        <v>0</v>
      </c>
      <c r="E10" s="80">
        <v>7050</v>
      </c>
      <c r="F10" s="3"/>
      <c r="G10" s="3"/>
    </row>
    <row r="11" spans="1:7" ht="15">
      <c r="A11" s="18"/>
      <c r="B11" s="13" t="s">
        <v>12</v>
      </c>
      <c r="C11" s="13" t="s">
        <v>10</v>
      </c>
      <c r="D11" s="80">
        <v>0</v>
      </c>
      <c r="E11" s="80">
        <v>9165</v>
      </c>
      <c r="F11" s="3"/>
      <c r="G11" s="3"/>
    </row>
    <row r="12" spans="1:7" ht="15">
      <c r="A12" s="18"/>
      <c r="B12" s="13" t="s">
        <v>13</v>
      </c>
      <c r="C12" s="13" t="s">
        <v>10</v>
      </c>
      <c r="D12" s="80">
        <v>10269807.76</v>
      </c>
      <c r="E12" s="80">
        <v>10364377.76</v>
      </c>
      <c r="F12" s="3"/>
      <c r="G12" s="3"/>
    </row>
    <row r="13" spans="1:7" ht="15">
      <c r="A13" s="18"/>
      <c r="B13" s="13" t="s">
        <v>14</v>
      </c>
      <c r="C13" s="13" t="s">
        <v>10</v>
      </c>
      <c r="D13" s="80">
        <v>9600</v>
      </c>
      <c r="E13" s="80">
        <v>6400</v>
      </c>
      <c r="F13" s="3"/>
      <c r="G13" s="3"/>
    </row>
    <row r="14" spans="1:7" ht="15">
      <c r="A14" s="18"/>
      <c r="B14" s="13" t="s">
        <v>15</v>
      </c>
      <c r="C14" s="13" t="s">
        <v>10</v>
      </c>
      <c r="D14" s="80">
        <v>29525</v>
      </c>
      <c r="E14" s="80">
        <v>650669.58</v>
      </c>
      <c r="F14" s="3"/>
      <c r="G14" s="3"/>
    </row>
    <row r="15" spans="1:7" ht="15">
      <c r="A15" s="18"/>
      <c r="B15" s="13" t="s">
        <v>16</v>
      </c>
      <c r="C15" s="13" t="s">
        <v>10</v>
      </c>
      <c r="D15" s="80">
        <v>1017440.8</v>
      </c>
      <c r="E15" s="80">
        <v>6400</v>
      </c>
      <c r="F15" s="3"/>
      <c r="G15" s="3"/>
    </row>
    <row r="16" spans="1:7" ht="15">
      <c r="A16" s="18"/>
      <c r="B16" s="13" t="s">
        <v>75</v>
      </c>
      <c r="C16" s="13" t="s">
        <v>10</v>
      </c>
      <c r="D16" s="80"/>
      <c r="E16" s="80"/>
      <c r="F16" s="3"/>
      <c r="G16" s="3"/>
    </row>
    <row r="17" spans="1:7" ht="15">
      <c r="A17" s="18"/>
      <c r="B17" s="13" t="s">
        <v>17</v>
      </c>
      <c r="C17" s="13" t="s">
        <v>10</v>
      </c>
      <c r="D17" s="80"/>
      <c r="E17" s="80"/>
      <c r="F17" s="3"/>
      <c r="G17" s="3"/>
    </row>
    <row r="18" spans="1:7" ht="15">
      <c r="A18" s="18"/>
      <c r="B18" s="13" t="s">
        <v>18</v>
      </c>
      <c r="C18" s="13" t="s">
        <v>10</v>
      </c>
      <c r="D18" s="80"/>
      <c r="E18" s="80"/>
      <c r="F18" s="3"/>
      <c r="G18" s="3"/>
    </row>
    <row r="19" spans="1:7" ht="15">
      <c r="A19" s="18"/>
      <c r="B19" s="13" t="s">
        <v>19</v>
      </c>
      <c r="C19" s="13" t="s">
        <v>10</v>
      </c>
      <c r="D19" s="80"/>
      <c r="E19" s="80"/>
      <c r="F19" s="3"/>
      <c r="G19" s="3"/>
    </row>
    <row r="20" spans="1:7" ht="15">
      <c r="A20" s="18"/>
      <c r="B20" s="13" t="s">
        <v>20</v>
      </c>
      <c r="C20" s="13" t="s">
        <v>10</v>
      </c>
      <c r="D20" s="80"/>
      <c r="E20" s="80"/>
      <c r="F20" s="3"/>
      <c r="G20" s="3"/>
    </row>
    <row r="21" spans="1:7" ht="15">
      <c r="A21" s="18"/>
      <c r="B21" s="13" t="s">
        <v>50</v>
      </c>
      <c r="C21" s="13"/>
      <c r="D21" s="14"/>
      <c r="E21" s="14"/>
      <c r="F21" s="3"/>
      <c r="G21" s="3"/>
    </row>
    <row r="22" spans="1:7" ht="15.75" thickBot="1">
      <c r="A22" s="18"/>
      <c r="B22" s="15"/>
      <c r="C22" s="15"/>
      <c r="D22" s="16"/>
      <c r="E22" s="16"/>
      <c r="F22" s="3"/>
      <c r="G22" s="3"/>
    </row>
    <row r="23" spans="1:7" ht="16.5" thickBot="1" thickTop="1">
      <c r="A23" s="18"/>
      <c r="B23" s="89" t="s">
        <v>83</v>
      </c>
      <c r="C23" s="90"/>
      <c r="D23" s="17">
        <f>D24-SUM(D8:D22)</f>
        <v>2802686.3499999978</v>
      </c>
      <c r="E23" s="17">
        <f>E24-SUM(E8:E22)</f>
        <v>0</v>
      </c>
      <c r="F23" s="6"/>
      <c r="G23" s="3"/>
    </row>
    <row r="24" spans="1:7" ht="16.5" thickBot="1" thickTop="1">
      <c r="A24" s="19"/>
      <c r="B24" s="89" t="s">
        <v>21</v>
      </c>
      <c r="C24" s="90"/>
      <c r="D24" s="17">
        <f>IF(SUM(E8:E22)&gt;SUM(D8:D22),SUM(E8:E22),SUM(D8:D22))</f>
        <v>14129059.909999998</v>
      </c>
      <c r="E24" s="17">
        <f>IF(SUM(F8:F22)&gt;SUM(E8:E22),SUM(F8:F22),SUM(E8:E22))</f>
        <v>14129059.909999998</v>
      </c>
      <c r="F24" s="3"/>
      <c r="G24" s="3"/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2802686.3499999978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6" ht="15.75">
      <c r="A4" s="1" t="s">
        <v>1</v>
      </c>
      <c r="B4" s="1"/>
      <c r="C4" s="1" t="s">
        <v>44</v>
      </c>
      <c r="D4" s="1"/>
      <c r="E4" s="27" t="s">
        <v>3</v>
      </c>
      <c r="F4" s="26">
        <v>318</v>
      </c>
    </row>
    <row r="5" spans="1:5" ht="15.75">
      <c r="A5" s="3"/>
      <c r="B5" s="3"/>
      <c r="C5" s="1" t="s">
        <v>58</v>
      </c>
      <c r="D5" s="1"/>
      <c r="E5" s="3"/>
    </row>
    <row r="6" spans="1:5" ht="15.75" thickBot="1">
      <c r="A6" s="3"/>
      <c r="B6" s="4"/>
      <c r="C6" s="4"/>
      <c r="D6" s="4"/>
      <c r="E6" s="4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12"/>
      <c r="E8" s="12">
        <v>7476369.820000002</v>
      </c>
      <c r="F8" s="3"/>
      <c r="G8" s="3"/>
    </row>
    <row r="9" spans="1:7" ht="15">
      <c r="A9" s="18"/>
      <c r="B9" s="13" t="s">
        <v>9</v>
      </c>
      <c r="C9" s="13" t="s">
        <v>10</v>
      </c>
      <c r="D9" s="80">
        <v>1523400.62</v>
      </c>
      <c r="E9" s="80">
        <v>52385.63</v>
      </c>
      <c r="F9" s="3"/>
      <c r="G9" s="3"/>
    </row>
    <row r="10" spans="1:7" ht="15">
      <c r="A10" s="18"/>
      <c r="B10" s="13" t="s">
        <v>11</v>
      </c>
      <c r="C10" s="13" t="s">
        <v>10</v>
      </c>
      <c r="D10" s="80">
        <v>2297997.8</v>
      </c>
      <c r="E10" s="80">
        <v>3723842.59</v>
      </c>
      <c r="F10" s="3"/>
      <c r="G10" s="3"/>
    </row>
    <row r="11" spans="1:7" ht="15">
      <c r="A11" s="18"/>
      <c r="B11" s="13" t="s">
        <v>12</v>
      </c>
      <c r="C11" s="13" t="s">
        <v>10</v>
      </c>
      <c r="D11" s="80">
        <v>1127327.41</v>
      </c>
      <c r="E11" s="80">
        <v>120502</v>
      </c>
      <c r="F11" s="3"/>
      <c r="G11" s="3"/>
    </row>
    <row r="12" spans="1:7" ht="15">
      <c r="A12" s="18"/>
      <c r="B12" s="13" t="s">
        <v>13</v>
      </c>
      <c r="C12" s="13" t="s">
        <v>10</v>
      </c>
      <c r="D12" s="80">
        <v>5002370</v>
      </c>
      <c r="E12" s="80">
        <v>5007345</v>
      </c>
      <c r="F12" s="3"/>
      <c r="G12" s="3"/>
    </row>
    <row r="13" spans="1:7" ht="15">
      <c r="A13" s="18"/>
      <c r="B13" s="13" t="s">
        <v>14</v>
      </c>
      <c r="C13" s="13" t="s">
        <v>10</v>
      </c>
      <c r="D13" s="80">
        <v>0</v>
      </c>
      <c r="E13" s="80">
        <v>118975</v>
      </c>
      <c r="F13" s="3"/>
      <c r="G13" s="3"/>
    </row>
    <row r="14" spans="1:7" ht="15">
      <c r="A14" s="18"/>
      <c r="B14" s="13" t="s">
        <v>15</v>
      </c>
      <c r="C14" s="13" t="s">
        <v>10</v>
      </c>
      <c r="D14" s="80">
        <v>251774</v>
      </c>
      <c r="E14" s="80">
        <v>215101</v>
      </c>
      <c r="F14" s="3"/>
      <c r="G14" s="3"/>
    </row>
    <row r="15" spans="1:7" ht="15">
      <c r="A15" s="18"/>
      <c r="B15" s="13" t="s">
        <v>16</v>
      </c>
      <c r="C15" s="13" t="s">
        <v>10</v>
      </c>
      <c r="D15" s="80">
        <v>4349462.51</v>
      </c>
      <c r="E15" s="80">
        <v>2926651.71</v>
      </c>
      <c r="F15" s="3"/>
      <c r="G15" s="3"/>
    </row>
    <row r="16" spans="1:7" ht="15">
      <c r="A16" s="18"/>
      <c r="B16" s="13" t="s">
        <v>75</v>
      </c>
      <c r="C16" s="13" t="s">
        <v>10</v>
      </c>
      <c r="D16" s="80"/>
      <c r="E16" s="80"/>
      <c r="F16" s="3"/>
      <c r="G16" s="3"/>
    </row>
    <row r="17" spans="1:7" ht="15">
      <c r="A17" s="18"/>
      <c r="B17" s="13" t="s">
        <v>17</v>
      </c>
      <c r="C17" s="13" t="s">
        <v>10</v>
      </c>
      <c r="D17" s="80"/>
      <c r="E17" s="80"/>
      <c r="F17" s="3"/>
      <c r="G17" s="3"/>
    </row>
    <row r="18" spans="1:7" ht="15">
      <c r="A18" s="18"/>
      <c r="B18" s="13" t="s">
        <v>18</v>
      </c>
      <c r="C18" s="13" t="s">
        <v>10</v>
      </c>
      <c r="D18" s="80"/>
      <c r="E18" s="80"/>
      <c r="F18" s="3"/>
      <c r="G18" s="3"/>
    </row>
    <row r="19" spans="1:7" ht="15">
      <c r="A19" s="18"/>
      <c r="B19" s="13" t="s">
        <v>19</v>
      </c>
      <c r="C19" s="13" t="s">
        <v>10</v>
      </c>
      <c r="D19" s="80"/>
      <c r="E19" s="80"/>
      <c r="F19" s="3"/>
      <c r="G19" s="3"/>
    </row>
    <row r="20" spans="1:7" ht="15">
      <c r="A20" s="18"/>
      <c r="B20" s="13" t="s">
        <v>20</v>
      </c>
      <c r="C20" s="13" t="s">
        <v>10</v>
      </c>
      <c r="D20" s="80"/>
      <c r="E20" s="80"/>
      <c r="F20" s="3"/>
      <c r="G20" s="3"/>
    </row>
    <row r="21" spans="1:7" ht="15">
      <c r="A21" s="18"/>
      <c r="B21" s="13" t="s">
        <v>50</v>
      </c>
      <c r="C21" s="13"/>
      <c r="D21" s="14"/>
      <c r="E21" s="14"/>
      <c r="F21" s="3"/>
      <c r="G21" s="3"/>
    </row>
    <row r="22" spans="1:7" ht="15.75" thickBot="1">
      <c r="A22" s="18"/>
      <c r="B22" s="15"/>
      <c r="C22" s="15"/>
      <c r="D22" s="16"/>
      <c r="E22" s="16"/>
      <c r="F22" s="3"/>
      <c r="G22" s="3"/>
    </row>
    <row r="23" spans="1:7" ht="16.5" thickBot="1" thickTop="1">
      <c r="A23" s="18"/>
      <c r="B23" s="89" t="s">
        <v>83</v>
      </c>
      <c r="C23" s="90"/>
      <c r="D23" s="17">
        <f>D24-SUM(D8:D22)</f>
        <v>5088840.410000004</v>
      </c>
      <c r="E23" s="17">
        <f>E24-SUM(E8:E22)</f>
        <v>0</v>
      </c>
      <c r="F23" s="6"/>
      <c r="G23" s="3"/>
    </row>
    <row r="24" spans="1:7" ht="16.5" thickBot="1" thickTop="1">
      <c r="A24" s="19"/>
      <c r="B24" s="89" t="s">
        <v>21</v>
      </c>
      <c r="C24" s="90"/>
      <c r="D24" s="17">
        <f>IF(SUM(E8:E22)&gt;SUM(D8:D22),SUM(E8:E22),SUM(D8:D22))</f>
        <v>19641172.750000004</v>
      </c>
      <c r="E24" s="17">
        <f>IF(SUM(F8:F22)&gt;SUM(E8:E22),SUM(F8:F22),SUM(E8:E22))</f>
        <v>19641172.750000004</v>
      </c>
      <c r="F24" s="3"/>
      <c r="G24" s="3"/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5088840.410000004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77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3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  <col min="10" max="10" width="12.7109375" style="0" customWidth="1"/>
    <col min="11" max="11" width="14.71093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0</v>
      </c>
      <c r="D4" s="1"/>
      <c r="E4" s="1" t="s">
        <v>3</v>
      </c>
      <c r="F4" s="1">
        <v>301</v>
      </c>
      <c r="G4" s="2"/>
    </row>
    <row r="5" spans="1:7" ht="15">
      <c r="A5" s="3"/>
      <c r="B5" s="3"/>
      <c r="C5" s="3"/>
      <c r="D5" s="3"/>
      <c r="E5" s="3"/>
      <c r="F5" s="3"/>
      <c r="G5" s="3"/>
    </row>
    <row r="6" spans="1:11" ht="15.75" thickBot="1">
      <c r="A6" s="3"/>
      <c r="B6" s="4"/>
      <c r="C6" s="4"/>
      <c r="D6" s="4"/>
      <c r="E6" s="4"/>
      <c r="F6" s="3"/>
      <c r="G6" s="3"/>
      <c r="J6" s="22"/>
      <c r="K6" s="22"/>
    </row>
    <row r="7" spans="1:11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  <c r="I7" s="22"/>
      <c r="J7" s="21"/>
      <c r="K7" s="21"/>
    </row>
    <row r="8" spans="1:11" ht="15.75" thickTop="1">
      <c r="A8" s="18"/>
      <c r="B8" s="11" t="s">
        <v>82</v>
      </c>
      <c r="C8" s="11" t="s">
        <v>8</v>
      </c>
      <c r="D8" s="12"/>
      <c r="E8" s="12">
        <v>316792.24999999814</v>
      </c>
      <c r="F8" s="3"/>
      <c r="G8" s="3"/>
      <c r="I8" s="22"/>
      <c r="J8" s="21"/>
      <c r="K8" s="21"/>
    </row>
    <row r="9" spans="1:11" ht="15">
      <c r="A9" s="18"/>
      <c r="B9" s="13" t="s">
        <v>9</v>
      </c>
      <c r="C9" s="13" t="s">
        <v>10</v>
      </c>
      <c r="D9" s="80">
        <v>153649.76</v>
      </c>
      <c r="E9" s="80">
        <v>246022.98</v>
      </c>
      <c r="F9" s="3"/>
      <c r="G9" s="3"/>
      <c r="I9" s="22"/>
      <c r="J9" s="21"/>
      <c r="K9" s="21"/>
    </row>
    <row r="10" spans="1:11" ht="15">
      <c r="A10" s="18"/>
      <c r="B10" s="13" t="s">
        <v>11</v>
      </c>
      <c r="C10" s="13" t="s">
        <v>10</v>
      </c>
      <c r="D10" s="80">
        <v>358249.2</v>
      </c>
      <c r="E10" s="80">
        <v>207567.3</v>
      </c>
      <c r="F10" s="3"/>
      <c r="G10" s="3"/>
      <c r="I10" s="22"/>
      <c r="J10" s="21"/>
      <c r="K10" s="21"/>
    </row>
    <row r="11" spans="1:11" ht="15">
      <c r="A11" s="18"/>
      <c r="B11" s="13" t="s">
        <v>12</v>
      </c>
      <c r="C11" s="13" t="s">
        <v>10</v>
      </c>
      <c r="D11" s="80">
        <v>46482.64</v>
      </c>
      <c r="E11" s="80">
        <v>4126</v>
      </c>
      <c r="F11" s="3"/>
      <c r="G11" s="3"/>
      <c r="I11" s="22"/>
      <c r="J11" s="21"/>
      <c r="K11" s="21"/>
    </row>
    <row r="12" spans="1:11" ht="15">
      <c r="A12" s="18"/>
      <c r="B12" s="13" t="s">
        <v>13</v>
      </c>
      <c r="C12" s="13" t="s">
        <v>10</v>
      </c>
      <c r="D12" s="80">
        <v>114202.07</v>
      </c>
      <c r="E12" s="80">
        <v>204208.34</v>
      </c>
      <c r="F12" s="3"/>
      <c r="G12" s="3"/>
      <c r="I12" s="22"/>
      <c r="J12" s="21"/>
      <c r="K12" s="25"/>
    </row>
    <row r="13" spans="1:11" ht="15">
      <c r="A13" s="18"/>
      <c r="B13" s="13" t="s">
        <v>14</v>
      </c>
      <c r="C13" s="13" t="s">
        <v>10</v>
      </c>
      <c r="D13" s="80">
        <v>0</v>
      </c>
      <c r="E13" s="80">
        <v>4201</v>
      </c>
      <c r="F13" s="3"/>
      <c r="G13" s="3"/>
      <c r="I13" s="22"/>
      <c r="J13" s="21"/>
      <c r="K13" s="21"/>
    </row>
    <row r="14" spans="1:11" ht="15">
      <c r="A14" s="18"/>
      <c r="B14" s="13" t="s">
        <v>15</v>
      </c>
      <c r="C14" s="13" t="s">
        <v>10</v>
      </c>
      <c r="D14" s="80">
        <v>74766.98</v>
      </c>
      <c r="E14" s="80">
        <v>75766.98</v>
      </c>
      <c r="F14" s="3"/>
      <c r="G14" s="3"/>
      <c r="I14" s="22"/>
      <c r="J14" s="21"/>
      <c r="K14" s="21"/>
    </row>
    <row r="15" spans="1:11" ht="15">
      <c r="A15" s="18"/>
      <c r="B15" s="13" t="s">
        <v>16</v>
      </c>
      <c r="C15" s="13" t="s">
        <v>10</v>
      </c>
      <c r="D15" s="80">
        <v>45867.48</v>
      </c>
      <c r="E15" s="80">
        <v>39876.48</v>
      </c>
      <c r="F15" s="3"/>
      <c r="G15" s="3"/>
      <c r="I15" s="22"/>
      <c r="J15" s="21"/>
      <c r="K15" s="21"/>
    </row>
    <row r="16" spans="1:11" ht="15">
      <c r="A16" s="18"/>
      <c r="B16" s="13" t="s">
        <v>75</v>
      </c>
      <c r="C16" s="13" t="s">
        <v>10</v>
      </c>
      <c r="D16" s="80"/>
      <c r="E16" s="80"/>
      <c r="F16" s="3"/>
      <c r="G16" s="3"/>
      <c r="I16" s="22"/>
      <c r="J16" s="21"/>
      <c r="K16" s="21"/>
    </row>
    <row r="17" spans="1:11" ht="15">
      <c r="A17" s="18"/>
      <c r="B17" s="13" t="s">
        <v>17</v>
      </c>
      <c r="C17" s="13" t="s">
        <v>10</v>
      </c>
      <c r="D17" s="80"/>
      <c r="E17" s="80"/>
      <c r="F17" s="3"/>
      <c r="G17" s="3"/>
      <c r="I17" s="22"/>
      <c r="J17" s="21"/>
      <c r="K17" s="21"/>
    </row>
    <row r="18" spans="1:11" ht="15">
      <c r="A18" s="18"/>
      <c r="B18" s="13" t="s">
        <v>18</v>
      </c>
      <c r="C18" s="13" t="s">
        <v>10</v>
      </c>
      <c r="D18" s="80"/>
      <c r="E18" s="80"/>
      <c r="F18" s="3"/>
      <c r="G18" s="3"/>
      <c r="I18" s="22"/>
      <c r="J18" s="21"/>
      <c r="K18" s="21"/>
    </row>
    <row r="19" spans="1:11" ht="15">
      <c r="A19" s="18"/>
      <c r="B19" s="13" t="s">
        <v>19</v>
      </c>
      <c r="C19" s="13" t="s">
        <v>10</v>
      </c>
      <c r="D19" s="80"/>
      <c r="E19" s="80"/>
      <c r="F19" s="3"/>
      <c r="G19" s="3"/>
      <c r="I19" s="22"/>
      <c r="J19" s="21"/>
      <c r="K19" s="21"/>
    </row>
    <row r="20" spans="1:11" ht="15">
      <c r="A20" s="18"/>
      <c r="B20" s="13" t="s">
        <v>20</v>
      </c>
      <c r="C20" s="13" t="s">
        <v>10</v>
      </c>
      <c r="D20" s="80"/>
      <c r="E20" s="80"/>
      <c r="F20" s="3"/>
      <c r="G20" s="3"/>
      <c r="I20" s="22"/>
      <c r="J20" s="21"/>
      <c r="K20" s="21"/>
    </row>
    <row r="21" spans="1:11" ht="15">
      <c r="A21" s="18"/>
      <c r="B21" s="13" t="s">
        <v>50</v>
      </c>
      <c r="C21" s="13"/>
      <c r="D21" s="14"/>
      <c r="E21" s="14"/>
      <c r="F21" s="3"/>
      <c r="G21" s="3"/>
      <c r="I21" s="22"/>
      <c r="J21" s="24"/>
      <c r="K21" s="24"/>
    </row>
    <row r="22" spans="1:11" ht="15.75" thickBot="1">
      <c r="A22" s="18"/>
      <c r="B22" s="15"/>
      <c r="C22" s="15"/>
      <c r="D22" s="16"/>
      <c r="E22" s="16"/>
      <c r="F22" s="3"/>
      <c r="G22" s="3"/>
      <c r="I22" s="22"/>
      <c r="J22" s="24"/>
      <c r="K22" s="24"/>
    </row>
    <row r="23" spans="1:11" ht="16.5" thickBot="1" thickTop="1">
      <c r="A23" s="18"/>
      <c r="B23" s="89" t="s">
        <v>83</v>
      </c>
      <c r="C23" s="90"/>
      <c r="D23" s="17">
        <f>D24-SUM(D8:D22)</f>
        <v>305343.1999999983</v>
      </c>
      <c r="E23" s="17">
        <f>E24-SUM(E8:E22)</f>
        <v>0</v>
      </c>
      <c r="F23" s="6"/>
      <c r="G23" s="3"/>
      <c r="I23" s="22"/>
      <c r="J23" s="22"/>
      <c r="K23" s="22"/>
    </row>
    <row r="24" spans="1:11" ht="16.5" thickBot="1" thickTop="1">
      <c r="A24" s="19"/>
      <c r="B24" s="89" t="s">
        <v>21</v>
      </c>
      <c r="C24" s="90"/>
      <c r="D24" s="17">
        <f>IF(SUM(E8:E22)&gt;SUM(D8:D22),SUM(E8:E22),SUM(D8:D22))</f>
        <v>1098561.3299999982</v>
      </c>
      <c r="E24" s="17">
        <f>IF(SUM(F8:F22)&gt;SUM(E8:E22),SUM(F8:F22),SUM(E8:E22))</f>
        <v>1098561.3299999982</v>
      </c>
      <c r="F24" s="3"/>
      <c r="G24" s="3"/>
      <c r="I24" s="22"/>
      <c r="J24" s="22"/>
      <c r="K24" s="24"/>
    </row>
    <row r="25" spans="1:11" ht="16.5" thickBot="1" thickTop="1">
      <c r="A25" s="18"/>
      <c r="B25" s="89" t="s">
        <v>72</v>
      </c>
      <c r="C25" s="90"/>
      <c r="D25" s="17">
        <f>E23</f>
        <v>0</v>
      </c>
      <c r="E25" s="17">
        <f>D23</f>
        <v>305343.1999999983</v>
      </c>
      <c r="F25" s="3"/>
      <c r="G25" s="3"/>
      <c r="I25" s="22"/>
      <c r="J25" s="22"/>
      <c r="K25" s="22"/>
    </row>
    <row r="26" spans="1:11" ht="15.75" thickTop="1">
      <c r="A26" s="3"/>
      <c r="B26" s="3"/>
      <c r="C26" s="3"/>
      <c r="D26" s="7"/>
      <c r="E26" s="7"/>
      <c r="F26" s="3"/>
      <c r="G26" s="3"/>
      <c r="I26" s="22"/>
      <c r="J26" s="22"/>
      <c r="K26" s="24"/>
    </row>
    <row r="27" spans="1:11" ht="15">
      <c r="A27" s="3"/>
      <c r="B27" s="3"/>
      <c r="C27" s="3"/>
      <c r="D27" s="3"/>
      <c r="E27" s="3"/>
      <c r="F27" s="3"/>
      <c r="G27" s="3"/>
      <c r="I27" s="22"/>
      <c r="J27" s="22"/>
      <c r="K27" s="22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B31" sqref="B31"/>
    </sheetView>
  </sheetViews>
  <sheetFormatPr defaultColWidth="9.140625" defaultRowHeight="15"/>
  <cols>
    <col min="1" max="1" width="6.8515625" style="0" customWidth="1"/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59</v>
      </c>
      <c r="D4" s="1"/>
      <c r="E4" s="1" t="s">
        <v>3</v>
      </c>
      <c r="F4" s="1">
        <v>319</v>
      </c>
      <c r="G4" s="2"/>
    </row>
    <row r="5" spans="1:7" ht="15.75">
      <c r="A5" s="3"/>
      <c r="B5" s="3"/>
      <c r="C5" s="1" t="s">
        <v>60</v>
      </c>
      <c r="D5" s="1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12"/>
      <c r="E8" s="12">
        <v>3858633.0500000007</v>
      </c>
      <c r="F8" s="3"/>
      <c r="G8" s="3"/>
    </row>
    <row r="9" spans="1:7" ht="15">
      <c r="A9" s="18"/>
      <c r="B9" s="13" t="s">
        <v>9</v>
      </c>
      <c r="C9" s="13" t="s">
        <v>10</v>
      </c>
      <c r="D9" s="80">
        <v>827909</v>
      </c>
      <c r="E9" s="78">
        <v>1684159</v>
      </c>
      <c r="F9" s="3"/>
      <c r="G9" s="3"/>
    </row>
    <row r="10" spans="1:7" ht="15">
      <c r="A10" s="18"/>
      <c r="B10" s="13" t="s">
        <v>11</v>
      </c>
      <c r="C10" s="13" t="s">
        <v>10</v>
      </c>
      <c r="D10" s="80">
        <v>1101407.27</v>
      </c>
      <c r="E10" s="80">
        <v>669889.19</v>
      </c>
      <c r="F10" s="3"/>
      <c r="G10" s="3"/>
    </row>
    <row r="11" spans="1:7" ht="15">
      <c r="A11" s="18"/>
      <c r="B11" s="13" t="s">
        <v>12</v>
      </c>
      <c r="C11" s="13" t="s">
        <v>10</v>
      </c>
      <c r="D11" s="80">
        <v>0</v>
      </c>
      <c r="E11" s="80">
        <v>11210</v>
      </c>
      <c r="F11" s="3"/>
      <c r="G11" s="3"/>
    </row>
    <row r="12" spans="1:7" ht="15">
      <c r="A12" s="18"/>
      <c r="B12" s="13" t="s">
        <v>13</v>
      </c>
      <c r="C12" s="13" t="s">
        <v>10</v>
      </c>
      <c r="D12" s="80">
        <v>100000</v>
      </c>
      <c r="E12" s="80">
        <v>58445</v>
      </c>
      <c r="F12" s="3"/>
      <c r="G12" s="3"/>
    </row>
    <row r="13" spans="1:7" ht="15">
      <c r="A13" s="18"/>
      <c r="B13" s="13" t="s">
        <v>14</v>
      </c>
      <c r="C13" s="13" t="s">
        <v>10</v>
      </c>
      <c r="D13" s="80">
        <v>70000</v>
      </c>
      <c r="E13" s="80">
        <v>25905</v>
      </c>
      <c r="F13" s="3"/>
      <c r="G13" s="3"/>
    </row>
    <row r="14" spans="1:7" ht="15">
      <c r="A14" s="18"/>
      <c r="B14" s="13" t="s">
        <v>15</v>
      </c>
      <c r="C14" s="13" t="s">
        <v>10</v>
      </c>
      <c r="D14" s="80">
        <v>224910.23</v>
      </c>
      <c r="E14" s="80">
        <v>309544</v>
      </c>
      <c r="F14" s="3"/>
      <c r="G14" s="3"/>
    </row>
    <row r="15" spans="1:7" ht="15">
      <c r="A15" s="18"/>
      <c r="B15" s="13" t="s">
        <v>16</v>
      </c>
      <c r="C15" s="13" t="s">
        <v>10</v>
      </c>
      <c r="D15" s="80">
        <v>87461</v>
      </c>
      <c r="E15" s="80">
        <v>42136</v>
      </c>
      <c r="F15" s="3"/>
      <c r="G15" s="3"/>
    </row>
    <row r="16" spans="1:7" ht="15">
      <c r="A16" s="18"/>
      <c r="B16" s="13" t="s">
        <v>75</v>
      </c>
      <c r="C16" s="13" t="s">
        <v>10</v>
      </c>
      <c r="D16" s="80"/>
      <c r="E16" s="80"/>
      <c r="F16" s="3"/>
      <c r="G16" s="3"/>
    </row>
    <row r="17" spans="1:7" ht="15">
      <c r="A17" s="18"/>
      <c r="B17" s="13" t="s">
        <v>17</v>
      </c>
      <c r="C17" s="13" t="s">
        <v>10</v>
      </c>
      <c r="D17" s="80"/>
      <c r="E17" s="80"/>
      <c r="F17" s="3"/>
      <c r="G17" s="3"/>
    </row>
    <row r="18" spans="1:7" ht="15">
      <c r="A18" s="18"/>
      <c r="B18" s="13" t="s">
        <v>18</v>
      </c>
      <c r="C18" s="13" t="s">
        <v>10</v>
      </c>
      <c r="D18" s="80"/>
      <c r="E18" s="80"/>
      <c r="F18" s="3"/>
      <c r="G18" s="3"/>
    </row>
    <row r="19" spans="1:7" ht="15">
      <c r="A19" s="18"/>
      <c r="B19" s="13" t="s">
        <v>19</v>
      </c>
      <c r="C19" s="13" t="s">
        <v>10</v>
      </c>
      <c r="D19" s="80"/>
      <c r="E19" s="80"/>
      <c r="F19" s="3"/>
      <c r="G19" s="3"/>
    </row>
    <row r="20" spans="1:7" ht="15">
      <c r="A20" s="18"/>
      <c r="B20" s="13" t="s">
        <v>20</v>
      </c>
      <c r="C20" s="13" t="s">
        <v>10</v>
      </c>
      <c r="D20" s="80"/>
      <c r="E20" s="80"/>
      <c r="F20" s="3"/>
      <c r="G20" s="3"/>
    </row>
    <row r="21" spans="1:7" ht="15">
      <c r="A21" s="18"/>
      <c r="B21" s="13" t="s">
        <v>50</v>
      </c>
      <c r="C21" s="13"/>
      <c r="D21" s="14"/>
      <c r="E21" s="14"/>
      <c r="F21" s="3"/>
      <c r="G21" s="3"/>
    </row>
    <row r="22" spans="1:7" ht="15.75" thickBot="1">
      <c r="A22" s="18"/>
      <c r="B22" s="15"/>
      <c r="C22" s="15"/>
      <c r="D22" s="16"/>
      <c r="E22" s="16"/>
      <c r="F22" s="3"/>
      <c r="G22" s="3"/>
    </row>
    <row r="23" spans="1:7" ht="16.5" thickBot="1" thickTop="1">
      <c r="A23" s="18"/>
      <c r="B23" s="89" t="s">
        <v>83</v>
      </c>
      <c r="C23" s="90"/>
      <c r="D23" s="17">
        <f>D24-SUM(D8:D22)</f>
        <v>4248233.74</v>
      </c>
      <c r="E23" s="17">
        <f>E24-SUM(E8:E22)</f>
        <v>0</v>
      </c>
      <c r="F23" s="6"/>
      <c r="G23" s="3"/>
    </row>
    <row r="24" spans="1:7" ht="16.5" thickBot="1" thickTop="1">
      <c r="A24" s="19"/>
      <c r="B24" s="89" t="s">
        <v>21</v>
      </c>
      <c r="C24" s="90"/>
      <c r="D24" s="17">
        <f>IF(SUM(E8:E22)&gt;SUM(D8:D22),SUM(E8:E22),SUM(D8:D22))</f>
        <v>6659921.24</v>
      </c>
      <c r="E24" s="17">
        <f>IF(SUM(F8:F22)&gt;SUM(E8:E22),SUM(F8:F22),SUM(E8:E22))</f>
        <v>6659921.24</v>
      </c>
      <c r="F24" s="3"/>
      <c r="G24" s="3"/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4248233.74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B31" sqref="B31"/>
    </sheetView>
  </sheetViews>
  <sheetFormatPr defaultColWidth="9.140625" defaultRowHeight="15"/>
  <cols>
    <col min="1" max="1" width="4.57421875" style="0" customWidth="1"/>
    <col min="2" max="2" width="15.421875" style="0" customWidth="1"/>
    <col min="3" max="3" width="22.00390625" style="0" customWidth="1"/>
    <col min="4" max="4" width="19.57421875" style="0" customWidth="1"/>
    <col min="5" max="5" width="14.57421875" style="0" bestFit="1" customWidth="1"/>
    <col min="8" max="8" width="14.57421875" style="0" bestFit="1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76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45</v>
      </c>
      <c r="D4" s="1"/>
      <c r="E4" s="1" t="s">
        <v>3</v>
      </c>
      <c r="F4" s="83">
        <v>320</v>
      </c>
      <c r="G4" s="2"/>
    </row>
    <row r="5" spans="1:7" ht="15.75">
      <c r="A5" s="3"/>
      <c r="B5" s="3"/>
      <c r="C5" s="1"/>
      <c r="D5" s="1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12"/>
      <c r="E8" s="12">
        <v>75582255.68999994</v>
      </c>
      <c r="F8" s="3"/>
      <c r="G8" s="3"/>
    </row>
    <row r="9" spans="1:7" ht="15">
      <c r="A9" s="18"/>
      <c r="B9" s="13" t="s">
        <v>9</v>
      </c>
      <c r="C9" s="13" t="s">
        <v>10</v>
      </c>
      <c r="D9" s="80">
        <v>7707432.32</v>
      </c>
      <c r="E9" s="80">
        <v>12456105.38</v>
      </c>
      <c r="F9" s="3"/>
      <c r="G9" s="3"/>
    </row>
    <row r="10" spans="1:7" ht="15">
      <c r="A10" s="18"/>
      <c r="B10" s="13" t="s">
        <v>11</v>
      </c>
      <c r="C10" s="13" t="s">
        <v>10</v>
      </c>
      <c r="D10" s="80">
        <v>9752083.53</v>
      </c>
      <c r="E10" s="80">
        <v>5402359.81</v>
      </c>
      <c r="F10" s="3"/>
      <c r="G10" s="3"/>
    </row>
    <row r="11" spans="1:7" ht="15">
      <c r="A11" s="18"/>
      <c r="B11" s="13" t="s">
        <v>12</v>
      </c>
      <c r="C11" s="13" t="s">
        <v>10</v>
      </c>
      <c r="D11" s="80">
        <v>3023814.01</v>
      </c>
      <c r="E11" s="80">
        <v>4995254.23</v>
      </c>
      <c r="F11" s="3"/>
      <c r="G11" s="3"/>
    </row>
    <row r="12" spans="1:7" ht="15">
      <c r="A12" s="18"/>
      <c r="B12" s="13" t="s">
        <v>13</v>
      </c>
      <c r="C12" s="13" t="s">
        <v>10</v>
      </c>
      <c r="D12" s="80">
        <v>2129547.5</v>
      </c>
      <c r="E12" s="80">
        <v>557166.62</v>
      </c>
      <c r="F12" s="3"/>
      <c r="G12" s="3"/>
    </row>
    <row r="13" spans="1:7" ht="15">
      <c r="A13" s="18"/>
      <c r="B13" s="13" t="s">
        <v>14</v>
      </c>
      <c r="C13" s="13" t="s">
        <v>10</v>
      </c>
      <c r="D13" s="80">
        <v>22899942.26</v>
      </c>
      <c r="E13" s="80">
        <v>20586248.75</v>
      </c>
      <c r="F13" s="3"/>
      <c r="G13" s="3"/>
    </row>
    <row r="14" spans="1:7" ht="15">
      <c r="A14" s="18"/>
      <c r="B14" s="13" t="s">
        <v>15</v>
      </c>
      <c r="C14" s="13" t="s">
        <v>10</v>
      </c>
      <c r="D14" s="80">
        <v>5178733.55</v>
      </c>
      <c r="E14" s="80">
        <v>6724147.18</v>
      </c>
      <c r="F14" s="3"/>
      <c r="G14" s="3"/>
    </row>
    <row r="15" spans="1:7" ht="15">
      <c r="A15" s="18"/>
      <c r="B15" s="13" t="s">
        <v>16</v>
      </c>
      <c r="C15" s="13" t="s">
        <v>10</v>
      </c>
      <c r="D15" s="80">
        <v>7655338.17</v>
      </c>
      <c r="E15" s="80">
        <v>6323148.6</v>
      </c>
      <c r="F15" s="3"/>
      <c r="G15" s="3"/>
    </row>
    <row r="16" spans="1:7" ht="15">
      <c r="A16" s="18"/>
      <c r="B16" s="13" t="s">
        <v>75</v>
      </c>
      <c r="C16" s="13" t="s">
        <v>10</v>
      </c>
      <c r="D16" s="80"/>
      <c r="E16" s="80"/>
      <c r="F16" s="3"/>
      <c r="G16" s="3"/>
    </row>
    <row r="17" spans="1:7" ht="15">
      <c r="A17" s="18"/>
      <c r="B17" s="13" t="s">
        <v>17</v>
      </c>
      <c r="C17" s="13" t="s">
        <v>10</v>
      </c>
      <c r="D17" s="80"/>
      <c r="E17" s="80"/>
      <c r="F17" s="3"/>
      <c r="G17" s="3"/>
    </row>
    <row r="18" spans="1:7" ht="15">
      <c r="A18" s="18"/>
      <c r="B18" s="13" t="s">
        <v>18</v>
      </c>
      <c r="C18" s="13" t="s">
        <v>10</v>
      </c>
      <c r="D18" s="80"/>
      <c r="E18" s="80"/>
      <c r="F18" s="3"/>
      <c r="G18" s="3"/>
    </row>
    <row r="19" spans="1:7" ht="15">
      <c r="A19" s="18"/>
      <c r="B19" s="13" t="s">
        <v>19</v>
      </c>
      <c r="C19" s="13" t="s">
        <v>10</v>
      </c>
      <c r="D19" s="80"/>
      <c r="E19" s="80"/>
      <c r="F19" s="3"/>
      <c r="G19" s="3"/>
    </row>
    <row r="20" spans="1:7" ht="15">
      <c r="A20" s="18"/>
      <c r="B20" s="13" t="s">
        <v>20</v>
      </c>
      <c r="C20" s="13" t="s">
        <v>10</v>
      </c>
      <c r="D20" s="80"/>
      <c r="E20" s="80"/>
      <c r="F20" s="3"/>
      <c r="G20" s="3"/>
    </row>
    <row r="21" spans="1:8" ht="15">
      <c r="A21" s="18"/>
      <c r="B21" s="13" t="s">
        <v>50</v>
      </c>
      <c r="C21" s="13"/>
      <c r="D21" s="14"/>
      <c r="E21" s="14"/>
      <c r="F21" s="3"/>
      <c r="G21" s="3"/>
      <c r="H21" s="20"/>
    </row>
    <row r="22" spans="1:8" ht="15.75" thickBot="1">
      <c r="A22" s="18"/>
      <c r="B22" s="15"/>
      <c r="C22" s="15"/>
      <c r="D22" s="16"/>
      <c r="E22" s="16"/>
      <c r="F22" s="3"/>
      <c r="G22" s="3"/>
      <c r="H22" s="20"/>
    </row>
    <row r="23" spans="1:8" ht="16.5" thickBot="1" thickTop="1">
      <c r="A23" s="18"/>
      <c r="B23" s="89" t="s">
        <v>83</v>
      </c>
      <c r="C23" s="90"/>
      <c r="D23" s="17">
        <f>D24-SUM(D8:D22)</f>
        <v>74279794.91999993</v>
      </c>
      <c r="E23" s="17">
        <f>E24-SUM(E8:E22)</f>
        <v>0</v>
      </c>
      <c r="F23" s="6"/>
      <c r="G23" s="3"/>
      <c r="H23" s="20"/>
    </row>
    <row r="24" spans="1:7" ht="16.5" thickBot="1" thickTop="1">
      <c r="A24" s="19"/>
      <c r="B24" s="89" t="s">
        <v>21</v>
      </c>
      <c r="C24" s="90"/>
      <c r="D24" s="17">
        <f>IF(SUM(E8:E22)&gt;SUM(D8:D22),SUM(E8:E22),SUM(D8:D22))</f>
        <v>132626686.25999993</v>
      </c>
      <c r="E24" s="17">
        <f>IF(SUM(F8:F22)&gt;SUM(E8:E22),SUM(F8:F22),SUM(E8:E22))</f>
        <v>132626686.25999993</v>
      </c>
      <c r="F24" s="3"/>
      <c r="G24" s="3"/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74279794.91999993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</sheetData>
  <sheetProtection/>
  <mergeCells count="6">
    <mergeCell ref="B25:C25"/>
    <mergeCell ref="A1:G1"/>
    <mergeCell ref="A2:G2"/>
    <mergeCell ref="A3:G3"/>
    <mergeCell ref="B23:C23"/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46</v>
      </c>
      <c r="D4" s="1"/>
      <c r="E4" s="1" t="s">
        <v>3</v>
      </c>
      <c r="F4" s="1">
        <v>321</v>
      </c>
      <c r="G4" s="2"/>
    </row>
    <row r="5" spans="1:7" ht="15">
      <c r="A5" s="3"/>
      <c r="B5" s="3"/>
      <c r="C5" s="3"/>
      <c r="D5" s="3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73"/>
      <c r="E8" s="73">
        <v>50969.56000000003</v>
      </c>
      <c r="F8" s="3"/>
      <c r="G8" s="3"/>
    </row>
    <row r="9" spans="1:7" ht="15">
      <c r="A9" s="18"/>
      <c r="B9" s="13" t="s">
        <v>9</v>
      </c>
      <c r="C9" s="13" t="s">
        <v>10</v>
      </c>
      <c r="D9" s="78">
        <v>0</v>
      </c>
      <c r="E9" s="78">
        <v>1980</v>
      </c>
      <c r="F9" s="3"/>
      <c r="G9" s="3"/>
    </row>
    <row r="10" spans="1:7" ht="15">
      <c r="A10" s="18"/>
      <c r="B10" s="13" t="s">
        <v>11</v>
      </c>
      <c r="C10" s="13" t="s">
        <v>10</v>
      </c>
      <c r="D10" s="78">
        <v>50789.44</v>
      </c>
      <c r="E10" s="78">
        <v>51989.44</v>
      </c>
      <c r="F10" s="3"/>
      <c r="G10" s="3"/>
    </row>
    <row r="11" spans="1:7" ht="15">
      <c r="A11" s="18"/>
      <c r="B11" s="13" t="s">
        <v>12</v>
      </c>
      <c r="C11" s="13" t="s">
        <v>10</v>
      </c>
      <c r="D11" s="78">
        <v>0</v>
      </c>
      <c r="E11" s="78">
        <v>1200</v>
      </c>
      <c r="F11" s="3"/>
      <c r="G11" s="3"/>
    </row>
    <row r="12" spans="1:7" ht="15">
      <c r="A12" s="18"/>
      <c r="B12" s="13" t="s">
        <v>13</v>
      </c>
      <c r="C12" s="13" t="s">
        <v>10</v>
      </c>
      <c r="D12" s="78">
        <v>0</v>
      </c>
      <c r="E12" s="78">
        <v>1375</v>
      </c>
      <c r="F12" s="3"/>
      <c r="G12" s="3"/>
    </row>
    <row r="13" spans="1:7" ht="15">
      <c r="A13" s="18"/>
      <c r="B13" s="13" t="s">
        <v>14</v>
      </c>
      <c r="C13" s="13" t="s">
        <v>10</v>
      </c>
      <c r="D13" s="78">
        <v>28663.62</v>
      </c>
      <c r="E13" s="78">
        <v>26213.62</v>
      </c>
      <c r="F13" s="3"/>
      <c r="G13" s="3"/>
    </row>
    <row r="14" spans="1:7" ht="15">
      <c r="A14" s="18"/>
      <c r="B14" s="13" t="s">
        <v>15</v>
      </c>
      <c r="C14" s="13" t="s">
        <v>10</v>
      </c>
      <c r="D14" s="78">
        <v>0</v>
      </c>
      <c r="E14" s="78">
        <v>1150</v>
      </c>
      <c r="F14" s="3"/>
      <c r="G14" s="3"/>
    </row>
    <row r="15" spans="1:7" ht="15">
      <c r="A15" s="18"/>
      <c r="B15" s="13" t="s">
        <v>16</v>
      </c>
      <c r="C15" s="13" t="s">
        <v>10</v>
      </c>
      <c r="D15" s="82">
        <v>229583.9</v>
      </c>
      <c r="E15" s="78">
        <v>211475</v>
      </c>
      <c r="F15" s="3"/>
      <c r="G15" s="3"/>
    </row>
    <row r="16" spans="1:7" ht="15">
      <c r="A16" s="18"/>
      <c r="B16" s="13" t="s">
        <v>75</v>
      </c>
      <c r="C16" s="13" t="s">
        <v>10</v>
      </c>
      <c r="D16" s="78"/>
      <c r="E16" s="78"/>
      <c r="F16" s="3"/>
      <c r="G16" s="3"/>
    </row>
    <row r="17" spans="1:7" ht="15">
      <c r="A17" s="18"/>
      <c r="B17" s="13" t="s">
        <v>17</v>
      </c>
      <c r="C17" s="13" t="s">
        <v>10</v>
      </c>
      <c r="D17" s="78"/>
      <c r="E17" s="78"/>
      <c r="F17" s="3"/>
      <c r="G17" s="3"/>
    </row>
    <row r="18" spans="1:7" ht="15">
      <c r="A18" s="18"/>
      <c r="B18" s="13" t="s">
        <v>18</v>
      </c>
      <c r="C18" s="13" t="s">
        <v>10</v>
      </c>
      <c r="D18" s="78"/>
      <c r="E18" s="78"/>
      <c r="F18" s="3"/>
      <c r="G18" s="3"/>
    </row>
    <row r="19" spans="1:7" ht="15">
      <c r="A19" s="18"/>
      <c r="B19" s="13" t="s">
        <v>19</v>
      </c>
      <c r="C19" s="13" t="s">
        <v>10</v>
      </c>
      <c r="D19" s="78"/>
      <c r="E19" s="78"/>
      <c r="F19" s="3"/>
      <c r="G19" s="3"/>
    </row>
    <row r="20" spans="1:7" ht="15">
      <c r="A20" s="18"/>
      <c r="B20" s="13" t="s">
        <v>20</v>
      </c>
      <c r="C20" s="13" t="s">
        <v>10</v>
      </c>
      <c r="D20" s="78"/>
      <c r="E20" s="78"/>
      <c r="F20" s="3"/>
      <c r="G20" s="3"/>
    </row>
    <row r="21" spans="1:7" ht="15">
      <c r="A21" s="18"/>
      <c r="B21" s="13" t="s">
        <v>50</v>
      </c>
      <c r="C21" s="13"/>
      <c r="D21" s="14"/>
      <c r="E21" s="14"/>
      <c r="F21" s="3"/>
      <c r="G21" s="3"/>
    </row>
    <row r="22" spans="1:7" ht="15.75" thickBot="1">
      <c r="A22" s="18"/>
      <c r="B22" s="15"/>
      <c r="C22" s="15"/>
      <c r="D22" s="16"/>
      <c r="E22" s="16"/>
      <c r="F22" s="3"/>
      <c r="G22" s="3"/>
    </row>
    <row r="23" spans="1:7" ht="16.5" thickBot="1" thickTop="1">
      <c r="A23" s="18"/>
      <c r="B23" s="89" t="s">
        <v>83</v>
      </c>
      <c r="C23" s="90"/>
      <c r="D23" s="17">
        <f>D24-SUM(D8:D22)</f>
        <v>37315.66000000003</v>
      </c>
      <c r="E23" s="17">
        <f>E24-SUM(E8:E22)</f>
        <v>0</v>
      </c>
      <c r="F23" s="6"/>
      <c r="G23" s="3"/>
    </row>
    <row r="24" spans="1:7" ht="16.5" thickBot="1" thickTop="1">
      <c r="A24" s="19"/>
      <c r="B24" s="89" t="s">
        <v>21</v>
      </c>
      <c r="C24" s="90"/>
      <c r="D24" s="17">
        <f>IF(SUM(E8:E22)&gt;SUM(D8:D22),SUM(E8:E22),SUM(D8:D22))</f>
        <v>346352.62</v>
      </c>
      <c r="E24" s="17">
        <f>IF(SUM(F8:F22)&gt;SUM(E8:E22),SUM(F8:F22),SUM(E8:E22))</f>
        <v>346352.62</v>
      </c>
      <c r="F24" s="3"/>
      <c r="G24" s="3"/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37315.66000000003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  <row r="40" spans="1:5" ht="15">
      <c r="A40" s="5"/>
      <c r="B40" s="5"/>
      <c r="C40" s="5"/>
      <c r="D40" s="5"/>
      <c r="E40" s="5"/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3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6.00390625" style="0" customWidth="1"/>
    <col min="5" max="5" width="15.7109375" style="0" customWidth="1"/>
    <col min="9" max="9" width="10.140625" style="0" customWidth="1"/>
    <col min="10" max="10" width="10.57421875" style="0" customWidth="1"/>
    <col min="11" max="11" width="11.574218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77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47</v>
      </c>
      <c r="D4" s="1"/>
      <c r="E4" s="1" t="s">
        <v>3</v>
      </c>
      <c r="F4" s="1">
        <v>322</v>
      </c>
      <c r="G4" s="2"/>
    </row>
    <row r="5" spans="1:7" ht="15">
      <c r="A5" s="3"/>
      <c r="B5" s="3"/>
      <c r="C5" s="3"/>
      <c r="D5" s="3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11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  <c r="J7" s="21"/>
      <c r="K7" s="21"/>
    </row>
    <row r="8" spans="1:11" ht="15.75" thickTop="1">
      <c r="A8" s="18"/>
      <c r="B8" s="11" t="s">
        <v>82</v>
      </c>
      <c r="C8" s="11" t="s">
        <v>8</v>
      </c>
      <c r="D8" s="12"/>
      <c r="E8" s="12">
        <v>33265335.03000003</v>
      </c>
      <c r="F8" s="3"/>
      <c r="G8" s="3"/>
      <c r="J8" s="21"/>
      <c r="K8" s="21"/>
    </row>
    <row r="9" spans="1:11" ht="15">
      <c r="A9" s="18"/>
      <c r="B9" s="13" t="s">
        <v>9</v>
      </c>
      <c r="C9" s="13" t="s">
        <v>10</v>
      </c>
      <c r="D9" s="80">
        <v>1539382.74</v>
      </c>
      <c r="E9" s="80">
        <v>3106192.13</v>
      </c>
      <c r="F9" s="3"/>
      <c r="G9" s="3"/>
      <c r="J9" s="21"/>
      <c r="K9" s="21"/>
    </row>
    <row r="10" spans="1:11" ht="15">
      <c r="A10" s="18"/>
      <c r="B10" s="13" t="s">
        <v>11</v>
      </c>
      <c r="C10" s="13" t="s">
        <v>10</v>
      </c>
      <c r="D10" s="80">
        <v>451676.56</v>
      </c>
      <c r="E10" s="80">
        <v>4596591.6</v>
      </c>
      <c r="F10" s="3"/>
      <c r="G10" s="3"/>
      <c r="J10" s="21"/>
      <c r="K10" s="21"/>
    </row>
    <row r="11" spans="1:11" ht="15">
      <c r="A11" s="18"/>
      <c r="B11" s="13" t="s">
        <v>12</v>
      </c>
      <c r="C11" s="13" t="s">
        <v>10</v>
      </c>
      <c r="D11" s="80">
        <v>147914.34</v>
      </c>
      <c r="E11" s="80">
        <v>1540</v>
      </c>
      <c r="F11" s="3"/>
      <c r="G11" s="3"/>
      <c r="J11" s="21"/>
      <c r="K11" s="21"/>
    </row>
    <row r="12" spans="1:11" ht="15">
      <c r="A12" s="18"/>
      <c r="B12" s="13" t="s">
        <v>13</v>
      </c>
      <c r="C12" s="13" t="s">
        <v>10</v>
      </c>
      <c r="D12" s="80">
        <v>265758.88</v>
      </c>
      <c r="E12" s="80">
        <v>3745</v>
      </c>
      <c r="F12" s="3"/>
      <c r="G12" s="3"/>
      <c r="J12" s="21"/>
      <c r="K12" s="21"/>
    </row>
    <row r="13" spans="1:11" ht="15">
      <c r="A13" s="18"/>
      <c r="B13" s="13" t="s">
        <v>14</v>
      </c>
      <c r="C13" s="13" t="s">
        <v>10</v>
      </c>
      <c r="D13" s="80">
        <v>12036889.34</v>
      </c>
      <c r="E13" s="80">
        <v>14080657.09</v>
      </c>
      <c r="F13" s="3"/>
      <c r="G13" s="3"/>
      <c r="J13" s="21"/>
      <c r="K13" s="21"/>
    </row>
    <row r="14" spans="1:11" ht="15">
      <c r="A14" s="18"/>
      <c r="B14" s="13" t="s">
        <v>15</v>
      </c>
      <c r="C14" s="13" t="s">
        <v>10</v>
      </c>
      <c r="D14" s="80">
        <v>3742393.53</v>
      </c>
      <c r="E14" s="80">
        <v>2116749.06</v>
      </c>
      <c r="F14" s="3"/>
      <c r="G14" s="3"/>
      <c r="J14" s="21"/>
      <c r="K14" s="21"/>
    </row>
    <row r="15" spans="1:11" ht="15">
      <c r="A15" s="18"/>
      <c r="B15" s="13" t="s">
        <v>16</v>
      </c>
      <c r="C15" s="13" t="s">
        <v>10</v>
      </c>
      <c r="D15" s="80">
        <v>4507753.94</v>
      </c>
      <c r="E15" s="80">
        <v>2911046.02</v>
      </c>
      <c r="F15" s="3"/>
      <c r="G15" s="3"/>
      <c r="J15" s="21"/>
      <c r="K15" s="21"/>
    </row>
    <row r="16" spans="1:11" ht="15">
      <c r="A16" s="18"/>
      <c r="B16" s="13" t="s">
        <v>75</v>
      </c>
      <c r="C16" s="13" t="s">
        <v>10</v>
      </c>
      <c r="D16" s="80"/>
      <c r="E16" s="80"/>
      <c r="F16" s="3"/>
      <c r="G16" s="3"/>
      <c r="J16" s="21"/>
      <c r="K16" s="21"/>
    </row>
    <row r="17" spans="1:11" ht="15">
      <c r="A17" s="18"/>
      <c r="B17" s="13" t="s">
        <v>17</v>
      </c>
      <c r="C17" s="13" t="s">
        <v>10</v>
      </c>
      <c r="D17" s="80"/>
      <c r="E17" s="80"/>
      <c r="F17" s="3"/>
      <c r="G17" s="3"/>
      <c r="J17" s="21"/>
      <c r="K17" s="21"/>
    </row>
    <row r="18" spans="1:11" ht="15">
      <c r="A18" s="18"/>
      <c r="B18" s="13" t="s">
        <v>18</v>
      </c>
      <c r="C18" s="13" t="s">
        <v>10</v>
      </c>
      <c r="D18" s="80"/>
      <c r="E18" s="80"/>
      <c r="F18" s="3"/>
      <c r="G18" s="3"/>
      <c r="J18" s="22"/>
      <c r="K18" s="21"/>
    </row>
    <row r="19" spans="1:11" ht="15">
      <c r="A19" s="18"/>
      <c r="B19" s="13" t="s">
        <v>19</v>
      </c>
      <c r="C19" s="13" t="s">
        <v>10</v>
      </c>
      <c r="D19" s="80"/>
      <c r="E19" s="80"/>
      <c r="F19" s="3"/>
      <c r="G19" s="3"/>
      <c r="J19" s="22"/>
      <c r="K19" s="21"/>
    </row>
    <row r="20" spans="1:11" ht="15">
      <c r="A20" s="18"/>
      <c r="B20" s="13" t="s">
        <v>20</v>
      </c>
      <c r="C20" s="13" t="s">
        <v>10</v>
      </c>
      <c r="D20" s="80"/>
      <c r="E20" s="80"/>
      <c r="F20" s="3"/>
      <c r="G20" s="3"/>
      <c r="J20" s="22"/>
      <c r="K20" s="21"/>
    </row>
    <row r="21" spans="1:11" ht="15">
      <c r="A21" s="18"/>
      <c r="B21" s="13" t="s">
        <v>50</v>
      </c>
      <c r="C21" s="13"/>
      <c r="D21" s="14"/>
      <c r="E21" s="14"/>
      <c r="F21" s="3"/>
      <c r="G21" s="3"/>
      <c r="J21" s="24"/>
      <c r="K21" s="24"/>
    </row>
    <row r="22" spans="1:11" ht="15.75" thickBot="1">
      <c r="A22" s="18"/>
      <c r="B22" s="15"/>
      <c r="C22" s="15"/>
      <c r="D22" s="16"/>
      <c r="E22" s="16"/>
      <c r="F22" s="3"/>
      <c r="G22" s="3"/>
      <c r="K22" s="20"/>
    </row>
    <row r="23" spans="1:7" ht="16.5" thickBot="1" thickTop="1">
      <c r="A23" s="18"/>
      <c r="B23" s="89" t="s">
        <v>83</v>
      </c>
      <c r="C23" s="90"/>
      <c r="D23" s="17">
        <f>D24-SUM(D8:D22)</f>
        <v>37390086.60000004</v>
      </c>
      <c r="E23" s="17">
        <f>E24-SUM(E8:E22)</f>
        <v>0</v>
      </c>
      <c r="F23" s="6"/>
      <c r="G23" s="3"/>
    </row>
    <row r="24" spans="1:7" ht="16.5" thickBot="1" thickTop="1">
      <c r="A24" s="19"/>
      <c r="B24" s="89" t="s">
        <v>21</v>
      </c>
      <c r="C24" s="90"/>
      <c r="D24" s="17">
        <f>IF(SUM(E8:E22)&gt;SUM(D8:D22),SUM(E8:E22),SUM(D8:D22))</f>
        <v>60081855.930000044</v>
      </c>
      <c r="E24" s="17">
        <f>IF(SUM(F8:F22)&gt;SUM(E8:E22),SUM(F8:F22),SUM(E8:E22))</f>
        <v>60081855.930000044</v>
      </c>
      <c r="F24" s="3"/>
      <c r="G24" s="3"/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37390086.60000004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7"/>
      <c r="F27" s="3"/>
      <c r="G27" s="3"/>
    </row>
    <row r="28" spans="1:7" ht="15">
      <c r="A28" s="3"/>
      <c r="B28" s="3"/>
      <c r="C28" s="3"/>
      <c r="D28" s="3"/>
      <c r="E28" s="77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0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48</v>
      </c>
      <c r="E4" s="1" t="s">
        <v>3</v>
      </c>
      <c r="F4" s="1">
        <v>323</v>
      </c>
      <c r="G4" s="2"/>
    </row>
    <row r="5" spans="1:7" ht="15">
      <c r="A5" s="3"/>
      <c r="B5" s="3"/>
      <c r="C5" s="3"/>
      <c r="D5" s="3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73"/>
      <c r="E8" s="73">
        <v>3750</v>
      </c>
      <c r="F8" s="3"/>
      <c r="G8" s="3"/>
    </row>
    <row r="9" spans="1:7" ht="15">
      <c r="A9" s="18"/>
      <c r="B9" s="13" t="s">
        <v>9</v>
      </c>
      <c r="C9" s="13" t="s">
        <v>10</v>
      </c>
      <c r="D9" s="85">
        <v>0</v>
      </c>
      <c r="E9" s="78">
        <v>6500</v>
      </c>
      <c r="F9" s="3"/>
      <c r="G9" s="3"/>
    </row>
    <row r="10" spans="1:7" ht="15">
      <c r="A10" s="18"/>
      <c r="B10" s="13" t="s">
        <v>11</v>
      </c>
      <c r="C10" s="13" t="s">
        <v>10</v>
      </c>
      <c r="D10" s="85">
        <v>8750</v>
      </c>
      <c r="E10" s="78">
        <v>1500</v>
      </c>
      <c r="F10" s="3"/>
      <c r="G10" s="3"/>
    </row>
    <row r="11" spans="1:7" ht="15">
      <c r="A11" s="18"/>
      <c r="B11" s="13" t="s">
        <v>12</v>
      </c>
      <c r="C11" s="13" t="s">
        <v>10</v>
      </c>
      <c r="D11" s="78">
        <v>0</v>
      </c>
      <c r="E11" s="78">
        <v>3320</v>
      </c>
      <c r="F11" s="3"/>
      <c r="G11" s="3"/>
    </row>
    <row r="12" spans="1:7" ht="15">
      <c r="A12" s="18"/>
      <c r="B12" s="13" t="s">
        <v>13</v>
      </c>
      <c r="C12" s="13" t="s">
        <v>10</v>
      </c>
      <c r="D12" s="78">
        <v>0</v>
      </c>
      <c r="E12" s="78">
        <v>1500</v>
      </c>
      <c r="F12" s="3"/>
      <c r="G12" s="3"/>
    </row>
    <row r="13" spans="1:7" ht="15">
      <c r="A13" s="18"/>
      <c r="B13" s="13" t="s">
        <v>14</v>
      </c>
      <c r="C13" s="13" t="s">
        <v>10</v>
      </c>
      <c r="D13" s="78">
        <v>4500</v>
      </c>
      <c r="E13" s="78">
        <v>2670</v>
      </c>
      <c r="F13" s="3"/>
      <c r="G13" s="3"/>
    </row>
    <row r="14" spans="1:7" ht="15">
      <c r="A14" s="18"/>
      <c r="B14" s="13" t="s">
        <v>15</v>
      </c>
      <c r="C14" s="13" t="s">
        <v>10</v>
      </c>
      <c r="D14" s="78">
        <v>0</v>
      </c>
      <c r="E14" s="78">
        <v>1500</v>
      </c>
      <c r="F14" s="3"/>
      <c r="G14" s="3"/>
    </row>
    <row r="15" spans="1:7" ht="15">
      <c r="A15" s="18"/>
      <c r="B15" s="13" t="s">
        <v>16</v>
      </c>
      <c r="C15" s="13" t="s">
        <v>10</v>
      </c>
      <c r="D15" s="78">
        <v>4500</v>
      </c>
      <c r="E15" s="78">
        <v>1500</v>
      </c>
      <c r="F15" s="3"/>
      <c r="G15" s="3"/>
    </row>
    <row r="16" spans="1:7" ht="15">
      <c r="A16" s="18"/>
      <c r="B16" s="13" t="s">
        <v>75</v>
      </c>
      <c r="C16" s="13" t="s">
        <v>10</v>
      </c>
      <c r="D16" s="78"/>
      <c r="E16" s="78"/>
      <c r="F16" s="3"/>
      <c r="G16" s="3"/>
    </row>
    <row r="17" spans="1:7" ht="15">
      <c r="A17" s="18"/>
      <c r="B17" s="13" t="s">
        <v>17</v>
      </c>
      <c r="C17" s="13" t="s">
        <v>10</v>
      </c>
      <c r="D17" s="78"/>
      <c r="E17" s="78"/>
      <c r="F17" s="3"/>
      <c r="G17" s="3"/>
    </row>
    <row r="18" spans="1:7" ht="15">
      <c r="A18" s="18"/>
      <c r="B18" s="13" t="s">
        <v>18</v>
      </c>
      <c r="C18" s="13" t="s">
        <v>10</v>
      </c>
      <c r="D18" s="78"/>
      <c r="E18" s="78"/>
      <c r="F18" s="3"/>
      <c r="G18" s="3"/>
    </row>
    <row r="19" spans="1:7" ht="15">
      <c r="A19" s="18"/>
      <c r="B19" s="13" t="s">
        <v>19</v>
      </c>
      <c r="C19" s="13" t="s">
        <v>10</v>
      </c>
      <c r="D19" s="78"/>
      <c r="E19" s="78"/>
      <c r="F19" s="3"/>
      <c r="G19" s="3"/>
    </row>
    <row r="20" spans="1:7" ht="15">
      <c r="A20" s="18"/>
      <c r="B20" s="13" t="s">
        <v>20</v>
      </c>
      <c r="C20" s="13" t="s">
        <v>10</v>
      </c>
      <c r="D20" s="78"/>
      <c r="E20" s="78"/>
      <c r="F20" s="3"/>
      <c r="G20" s="3"/>
    </row>
    <row r="21" spans="1:7" ht="15">
      <c r="A21" s="18"/>
      <c r="B21" s="13" t="s">
        <v>50</v>
      </c>
      <c r="C21" s="13"/>
      <c r="D21" s="74"/>
      <c r="E21" s="74"/>
      <c r="F21" s="3"/>
      <c r="G21" s="3"/>
    </row>
    <row r="22" spans="1:7" ht="15.75" thickBot="1">
      <c r="A22" s="18"/>
      <c r="B22" s="15"/>
      <c r="C22" s="15"/>
      <c r="D22" s="16"/>
      <c r="E22" s="16"/>
      <c r="F22" s="3"/>
      <c r="G22" s="3"/>
    </row>
    <row r="23" spans="1:7" ht="16.5" thickBot="1" thickTop="1">
      <c r="A23" s="18"/>
      <c r="B23" s="89" t="s">
        <v>83</v>
      </c>
      <c r="C23" s="90"/>
      <c r="D23" s="17">
        <f>D24-SUM(D8:D22)</f>
        <v>4490</v>
      </c>
      <c r="E23" s="17">
        <f>E24-SUM(E8:E22)</f>
        <v>0</v>
      </c>
      <c r="F23" s="6"/>
      <c r="G23" s="3"/>
    </row>
    <row r="24" spans="1:15" ht="16.5" thickBot="1" thickTop="1">
      <c r="A24" s="19"/>
      <c r="B24" s="89" t="s">
        <v>21</v>
      </c>
      <c r="C24" s="90"/>
      <c r="D24" s="17">
        <f>IF(SUM(E8:E22)&gt;SUM(D8:D22),SUM(E8:E22),SUM(D8:D22))</f>
        <v>22240</v>
      </c>
      <c r="E24" s="17">
        <f>IF(SUM(F8:F22)&gt;SUM(E8:E22),SUM(F8:F22),SUM(E8:E22))</f>
        <v>22240</v>
      </c>
      <c r="F24" s="3"/>
      <c r="G24" s="3"/>
      <c r="O24">
        <v>0</v>
      </c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4490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4.8515625" style="0" customWidth="1"/>
    <col min="2" max="2" width="13.421875" style="0" bestFit="1" customWidth="1"/>
    <col min="3" max="4" width="14.28125" style="0" customWidth="1"/>
    <col min="5" max="5" width="15.7109375" style="0" customWidth="1"/>
    <col min="6" max="6" width="21.140625" style="0" customWidth="1"/>
    <col min="7" max="7" width="16.28125" style="0" customWidth="1"/>
    <col min="8" max="8" width="20.00390625" style="0" customWidth="1"/>
    <col min="9" max="9" width="18.2812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78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49</v>
      </c>
      <c r="D4" s="1"/>
      <c r="E4" s="1" t="s">
        <v>3</v>
      </c>
      <c r="F4" s="1">
        <v>324</v>
      </c>
      <c r="G4" s="2"/>
    </row>
    <row r="5" spans="1:7" ht="15">
      <c r="A5" s="3"/>
      <c r="B5" s="3"/>
      <c r="C5" s="3"/>
      <c r="D5" s="3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8" ht="15.75" thickTop="1">
      <c r="A8" s="18"/>
      <c r="B8" s="11" t="s">
        <v>82</v>
      </c>
      <c r="C8" s="11" t="s">
        <v>8</v>
      </c>
      <c r="D8" s="73"/>
      <c r="E8" s="73">
        <v>25055.660000003874</v>
      </c>
      <c r="F8" s="3"/>
      <c r="G8" s="3"/>
      <c r="H8" s="7"/>
    </row>
    <row r="9" spans="1:8" ht="15">
      <c r="A9" s="18"/>
      <c r="B9" s="13" t="s">
        <v>9</v>
      </c>
      <c r="C9" s="13" t="s">
        <v>10</v>
      </c>
      <c r="D9" s="78">
        <v>180142</v>
      </c>
      <c r="E9" s="78">
        <v>202042</v>
      </c>
      <c r="F9" s="3"/>
      <c r="G9" s="3"/>
      <c r="H9" s="7"/>
    </row>
    <row r="10" spans="1:8" ht="15">
      <c r="A10" s="18"/>
      <c r="B10" s="13" t="s">
        <v>11</v>
      </c>
      <c r="C10" s="13" t="s">
        <v>10</v>
      </c>
      <c r="D10" s="78">
        <v>126000</v>
      </c>
      <c r="E10" s="78">
        <v>101950</v>
      </c>
      <c r="F10" s="3"/>
      <c r="G10" s="3"/>
      <c r="H10" s="7"/>
    </row>
    <row r="11" spans="1:8" ht="15">
      <c r="A11" s="18"/>
      <c r="B11" s="13" t="s">
        <v>12</v>
      </c>
      <c r="C11" s="13" t="s">
        <v>10</v>
      </c>
      <c r="D11" s="78">
        <v>1470</v>
      </c>
      <c r="E11" s="78">
        <v>172938</v>
      </c>
      <c r="F11" s="3"/>
      <c r="G11" s="3"/>
      <c r="H11" s="7"/>
    </row>
    <row r="12" spans="1:9" ht="15">
      <c r="A12" s="18"/>
      <c r="B12" s="13" t="s">
        <v>13</v>
      </c>
      <c r="C12" s="13" t="s">
        <v>10</v>
      </c>
      <c r="D12" s="78">
        <v>0</v>
      </c>
      <c r="E12" s="78">
        <v>1925</v>
      </c>
      <c r="F12" s="3"/>
      <c r="G12" s="3"/>
      <c r="H12" s="7"/>
      <c r="I12" s="8"/>
    </row>
    <row r="13" spans="1:9" ht="15">
      <c r="A13" s="18"/>
      <c r="B13" s="13" t="s">
        <v>14</v>
      </c>
      <c r="C13" s="13" t="s">
        <v>10</v>
      </c>
      <c r="D13" s="78">
        <v>273043</v>
      </c>
      <c r="E13" s="78">
        <v>106825</v>
      </c>
      <c r="F13" s="3"/>
      <c r="G13" s="7"/>
      <c r="H13" s="7"/>
      <c r="I13" s="21"/>
    </row>
    <row r="14" spans="1:9" ht="15">
      <c r="A14" s="18"/>
      <c r="B14" s="13" t="s">
        <v>15</v>
      </c>
      <c r="C14" s="13" t="s">
        <v>10</v>
      </c>
      <c r="D14" s="78">
        <v>1031594</v>
      </c>
      <c r="E14" s="78">
        <v>1032119</v>
      </c>
      <c r="F14" s="3"/>
      <c r="G14" s="7"/>
      <c r="H14" s="7"/>
      <c r="I14" s="8"/>
    </row>
    <row r="15" spans="1:8" ht="15">
      <c r="A15" s="18"/>
      <c r="B15" s="13" t="s">
        <v>16</v>
      </c>
      <c r="C15" s="13" t="s">
        <v>10</v>
      </c>
      <c r="D15" s="78">
        <v>68595</v>
      </c>
      <c r="E15" s="78">
        <v>64720</v>
      </c>
      <c r="F15" s="3"/>
      <c r="G15" s="7"/>
      <c r="H15" s="7"/>
    </row>
    <row r="16" spans="1:8" ht="15">
      <c r="A16" s="18"/>
      <c r="B16" s="13" t="s">
        <v>75</v>
      </c>
      <c r="C16" s="13" t="s">
        <v>10</v>
      </c>
      <c r="D16" s="78"/>
      <c r="E16" s="78"/>
      <c r="F16" s="3"/>
      <c r="G16" s="7"/>
      <c r="H16" s="7"/>
    </row>
    <row r="17" spans="1:9" ht="15">
      <c r="A17" s="18"/>
      <c r="B17" s="13" t="s">
        <v>17</v>
      </c>
      <c r="C17" s="13" t="s">
        <v>10</v>
      </c>
      <c r="D17" s="78"/>
      <c r="E17" s="78"/>
      <c r="F17" s="3"/>
      <c r="G17" s="7"/>
      <c r="H17" s="7"/>
      <c r="I17" s="8"/>
    </row>
    <row r="18" spans="1:9" ht="15">
      <c r="A18" s="18"/>
      <c r="B18" s="13" t="s">
        <v>18</v>
      </c>
      <c r="C18" s="13" t="s">
        <v>10</v>
      </c>
      <c r="D18" s="78"/>
      <c r="E18" s="78"/>
      <c r="F18" s="3"/>
      <c r="G18" s="7"/>
      <c r="H18" s="7"/>
      <c r="I18" s="8"/>
    </row>
    <row r="19" spans="1:8" ht="15">
      <c r="A19" s="18"/>
      <c r="B19" s="13" t="s">
        <v>19</v>
      </c>
      <c r="C19" s="13" t="s">
        <v>10</v>
      </c>
      <c r="D19" s="78"/>
      <c r="E19" s="78"/>
      <c r="F19" s="3"/>
      <c r="G19" s="7"/>
      <c r="H19" s="7"/>
    </row>
    <row r="20" spans="1:9" ht="15">
      <c r="A20" s="18"/>
      <c r="B20" s="13" t="s">
        <v>20</v>
      </c>
      <c r="C20" s="13" t="s">
        <v>10</v>
      </c>
      <c r="D20" s="78"/>
      <c r="E20" s="78"/>
      <c r="F20" s="3"/>
      <c r="G20" s="7"/>
      <c r="H20" s="7"/>
      <c r="I20" s="32"/>
    </row>
    <row r="21" spans="1:8" ht="15">
      <c r="A21" s="18"/>
      <c r="B21" s="13" t="s">
        <v>50</v>
      </c>
      <c r="C21" s="13"/>
      <c r="D21" s="74"/>
      <c r="E21" s="74"/>
      <c r="F21" s="3"/>
      <c r="G21" s="7"/>
      <c r="H21" s="7"/>
    </row>
    <row r="22" spans="1:8" ht="15.75" thickBot="1">
      <c r="A22" s="18"/>
      <c r="B22" s="15"/>
      <c r="C22" s="15"/>
      <c r="D22" s="75"/>
      <c r="E22" s="75"/>
      <c r="F22" s="3"/>
      <c r="G22" s="7"/>
      <c r="H22" s="7"/>
    </row>
    <row r="23" spans="1:8" ht="16.5" thickBot="1" thickTop="1">
      <c r="A23" s="18"/>
      <c r="B23" s="89" t="s">
        <v>83</v>
      </c>
      <c r="C23" s="90"/>
      <c r="D23" s="76">
        <f>D24-SUM(D8:D22)</f>
        <v>26730.660000003874</v>
      </c>
      <c r="E23" s="76">
        <f>E24-SUM(E8:E22)</f>
        <v>0</v>
      </c>
      <c r="F23" s="6"/>
      <c r="G23" s="7"/>
      <c r="H23" s="7"/>
    </row>
    <row r="24" spans="1:9" ht="16.5" thickBot="1" thickTop="1">
      <c r="A24" s="19"/>
      <c r="B24" s="89" t="s">
        <v>21</v>
      </c>
      <c r="C24" s="90"/>
      <c r="D24" s="76">
        <f>IF(SUM(E8:E22)&gt;SUM(D8:D22),SUM(E8:E22),SUM(D8:D22))</f>
        <v>1707574.6600000039</v>
      </c>
      <c r="E24" s="76">
        <f>IF(SUM(F8:F22)&gt;SUM(E8:E22),SUM(F8:F22),SUM(E8:E22))</f>
        <v>1707574.6600000039</v>
      </c>
      <c r="F24" s="3"/>
      <c r="G24" s="7"/>
      <c r="H24" s="7"/>
      <c r="I24" s="8"/>
    </row>
    <row r="25" spans="1:8" ht="16.5" thickBot="1" thickTop="1">
      <c r="A25" s="18"/>
      <c r="B25" s="89" t="s">
        <v>72</v>
      </c>
      <c r="C25" s="90"/>
      <c r="D25" s="76">
        <f>E23</f>
        <v>0</v>
      </c>
      <c r="E25" s="76">
        <f>D23</f>
        <v>26730.660000003874</v>
      </c>
      <c r="F25" s="3"/>
      <c r="G25" s="7"/>
      <c r="H25" s="7"/>
    </row>
    <row r="26" spans="1:7" ht="15.75" thickTop="1">
      <c r="A26" s="3"/>
      <c r="B26" s="3"/>
      <c r="C26" s="3"/>
      <c r="D26" s="7"/>
      <c r="E26" s="7"/>
      <c r="F26" s="3"/>
      <c r="G26" s="3"/>
    </row>
    <row r="27" spans="1:8" ht="15">
      <c r="A27" s="3"/>
      <c r="B27" s="3"/>
      <c r="C27" s="3"/>
      <c r="D27" s="3"/>
      <c r="E27" s="3"/>
      <c r="F27" s="3"/>
      <c r="G27" s="3"/>
      <c r="H27" s="8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8" ht="15">
      <c r="A33" s="3"/>
      <c r="B33" s="3"/>
      <c r="C33" s="3"/>
      <c r="D33" s="3" t="s">
        <v>26</v>
      </c>
      <c r="E33" s="3"/>
      <c r="F33" s="3"/>
      <c r="G33" s="3"/>
      <c r="H33" s="8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  <row r="40" spans="1:5" ht="15">
      <c r="A40" s="5"/>
      <c r="B40" s="5"/>
      <c r="C40" s="5"/>
      <c r="D40" s="5"/>
      <c r="E40" s="5"/>
    </row>
    <row r="41" spans="1:5" ht="15">
      <c r="A41" s="5"/>
      <c r="B41" s="5"/>
      <c r="C41" s="5"/>
      <c r="D41" s="5"/>
      <c r="E41" s="5"/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4">
      <selection activeCell="I28" sqref="I28"/>
    </sheetView>
  </sheetViews>
  <sheetFormatPr defaultColWidth="9.140625" defaultRowHeight="15"/>
  <cols>
    <col min="1" max="1" width="8.57421875" style="42" customWidth="1"/>
    <col min="2" max="2" width="8.8515625" style="45" customWidth="1"/>
    <col min="3" max="3" width="16.7109375" style="45" customWidth="1"/>
    <col min="4" max="4" width="18.7109375" style="0" customWidth="1"/>
    <col min="5" max="5" width="19.00390625" style="0" customWidth="1"/>
    <col min="6" max="6" width="8.57421875" style="0" customWidth="1"/>
    <col min="7" max="7" width="21.28125" style="0" customWidth="1"/>
    <col min="9" max="9" width="16.8515625" style="22" bestFit="1" customWidth="1"/>
    <col min="10" max="10" width="9.140625" style="22" customWidth="1"/>
    <col min="11" max="11" width="20.7109375" style="22" customWidth="1"/>
    <col min="12" max="16" width="9.140625" style="22" customWidth="1"/>
  </cols>
  <sheetData>
    <row r="1" spans="1:7" ht="19.5">
      <c r="A1" s="92" t="s">
        <v>0</v>
      </c>
      <c r="B1" s="92"/>
      <c r="C1" s="92"/>
      <c r="D1" s="92"/>
      <c r="E1" s="92"/>
      <c r="F1" s="92"/>
      <c r="G1" s="92"/>
    </row>
    <row r="2" spans="1:7" ht="19.5">
      <c r="A2" s="93" t="s">
        <v>41</v>
      </c>
      <c r="B2" s="93"/>
      <c r="C2" s="93"/>
      <c r="D2" s="93"/>
      <c r="E2" s="93"/>
      <c r="F2" s="93"/>
      <c r="G2" s="93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16" s="36" customFormat="1" ht="19.5" thickBot="1">
      <c r="A4" s="34"/>
      <c r="B4" s="43"/>
      <c r="C4" s="43"/>
      <c r="D4" s="48"/>
      <c r="E4" s="48"/>
      <c r="F4" s="48"/>
      <c r="G4" s="69" t="s">
        <v>66</v>
      </c>
      <c r="I4" s="37"/>
      <c r="J4" s="37"/>
      <c r="K4" s="37"/>
      <c r="L4" s="37"/>
      <c r="M4" s="37"/>
      <c r="N4" s="37"/>
      <c r="O4" s="37"/>
      <c r="P4" s="37"/>
    </row>
    <row r="5" spans="1:16" s="46" customFormat="1" ht="33" customHeight="1" thickBot="1" thickTop="1">
      <c r="A5" s="96" t="s">
        <v>3</v>
      </c>
      <c r="B5" s="94" t="s">
        <v>79</v>
      </c>
      <c r="C5" s="95"/>
      <c r="D5" s="99" t="s">
        <v>64</v>
      </c>
      <c r="E5" s="99" t="s">
        <v>65</v>
      </c>
      <c r="F5" s="98" t="s">
        <v>80</v>
      </c>
      <c r="G5" s="98"/>
      <c r="I5" s="47"/>
      <c r="J5" s="47"/>
      <c r="K5" s="47"/>
      <c r="L5" s="47"/>
      <c r="M5" s="47"/>
      <c r="N5" s="47"/>
      <c r="O5" s="47"/>
      <c r="P5" s="47"/>
    </row>
    <row r="6" spans="1:16" s="46" customFormat="1" ht="17.25" thickBot="1" thickTop="1">
      <c r="A6" s="97"/>
      <c r="B6" s="62" t="s">
        <v>6</v>
      </c>
      <c r="C6" s="62" t="s">
        <v>7</v>
      </c>
      <c r="D6" s="100"/>
      <c r="E6" s="100"/>
      <c r="F6" s="49" t="s">
        <v>6</v>
      </c>
      <c r="G6" s="49" t="s">
        <v>7</v>
      </c>
      <c r="I6" s="47"/>
      <c r="J6" s="47"/>
      <c r="K6" s="47"/>
      <c r="L6" s="47"/>
      <c r="M6" s="47"/>
      <c r="N6" s="47"/>
      <c r="O6" s="47"/>
      <c r="P6" s="47"/>
    </row>
    <row r="7" spans="1:16" s="36" customFormat="1" ht="16.5" thickTop="1">
      <c r="A7" s="50">
        <v>300</v>
      </c>
      <c r="B7" s="53">
        <f>SUM('300'!$D$8)</f>
        <v>0</v>
      </c>
      <c r="C7" s="53">
        <f>SUM('300'!$E$8)</f>
        <v>751851.5599999991</v>
      </c>
      <c r="D7" s="54">
        <f>SUM('300'!$D$9:$D$22)</f>
        <v>1308268.81</v>
      </c>
      <c r="E7" s="54">
        <f>SUM('300'!$E$9:$E$22)</f>
        <v>769752.75</v>
      </c>
      <c r="F7" s="55">
        <f>SUM('300'!$D$25)</f>
        <v>0</v>
      </c>
      <c r="G7" s="63">
        <f>SUM('300'!$E$25)</f>
        <v>213335.49999999907</v>
      </c>
      <c r="I7" s="37"/>
      <c r="J7" s="37"/>
      <c r="K7" s="37"/>
      <c r="L7" s="37"/>
      <c r="M7" s="37"/>
      <c r="N7" s="37"/>
      <c r="O7" s="37"/>
      <c r="P7" s="37"/>
    </row>
    <row r="8" spans="1:16" s="36" customFormat="1" ht="15.75">
      <c r="A8" s="51">
        <v>301</v>
      </c>
      <c r="B8" s="56">
        <f>SUM('301'!$D$8)</f>
        <v>0</v>
      </c>
      <c r="C8" s="56">
        <f>SUM('301'!$E$8)</f>
        <v>316792.24999999814</v>
      </c>
      <c r="D8" s="57">
        <f>SUM('301'!$D$9:$D$22)</f>
        <v>793218.1299999999</v>
      </c>
      <c r="E8" s="57">
        <f>SUM('301'!$E$9:$E$22)</f>
        <v>781769.08</v>
      </c>
      <c r="F8" s="58">
        <f>SUM('301'!$D$25)</f>
        <v>0</v>
      </c>
      <c r="G8" s="64">
        <f>SUM('301'!$E$25)</f>
        <v>305343.1999999983</v>
      </c>
      <c r="I8" s="33"/>
      <c r="J8" s="37"/>
      <c r="K8" s="33"/>
      <c r="L8" s="37"/>
      <c r="M8" s="37"/>
      <c r="N8" s="37"/>
      <c r="O8" s="37"/>
      <c r="P8" s="37"/>
    </row>
    <row r="9" spans="1:16" s="36" customFormat="1" ht="15.75">
      <c r="A9" s="51">
        <v>302</v>
      </c>
      <c r="B9" s="56">
        <f>SUM('302'!$D$8)</f>
        <v>0</v>
      </c>
      <c r="C9" s="56">
        <f>SUM('302'!$E$8)</f>
        <v>0</v>
      </c>
      <c r="D9" s="57">
        <f>SUM('302'!$D$9:$D$22)</f>
        <v>6190</v>
      </c>
      <c r="E9" s="57">
        <f>SUM('302'!$E$9:$E$22)</f>
        <v>6990</v>
      </c>
      <c r="F9" s="58">
        <f>SUM('302'!$D$25)</f>
        <v>0</v>
      </c>
      <c r="G9" s="64">
        <f>SUM('302'!$E$25)</f>
        <v>800</v>
      </c>
      <c r="I9" s="33"/>
      <c r="J9" s="37"/>
      <c r="K9" s="33"/>
      <c r="L9" s="37"/>
      <c r="M9" s="37"/>
      <c r="N9" s="37"/>
      <c r="O9" s="37"/>
      <c r="P9" s="37"/>
    </row>
    <row r="10" spans="1:16" s="36" customFormat="1" ht="15.75">
      <c r="A10" s="51">
        <v>303</v>
      </c>
      <c r="B10" s="56">
        <f>SUM('303'!$D$8)</f>
        <v>0</v>
      </c>
      <c r="C10" s="56">
        <f>SUM('303'!$E$8)</f>
        <v>0</v>
      </c>
      <c r="D10" s="57">
        <f>SUM('303'!$D$9:$D$22)</f>
        <v>1500</v>
      </c>
      <c r="E10" s="57">
        <f>SUM('303'!$E$9:$E$22)</f>
        <v>1750</v>
      </c>
      <c r="F10" s="58">
        <f>SUM('303'!$D$25)</f>
        <v>0</v>
      </c>
      <c r="G10" s="64">
        <f>SUM('303'!$E$25)</f>
        <v>250</v>
      </c>
      <c r="I10" s="33"/>
      <c r="J10" s="37"/>
      <c r="K10" s="33"/>
      <c r="L10" s="37"/>
      <c r="M10" s="37"/>
      <c r="N10" s="37"/>
      <c r="O10" s="37"/>
      <c r="P10" s="37"/>
    </row>
    <row r="11" spans="1:16" s="36" customFormat="1" ht="15.75">
      <c r="A11" s="51">
        <v>304</v>
      </c>
      <c r="B11" s="56">
        <f>SUM('304'!$D$8)</f>
        <v>0</v>
      </c>
      <c r="C11" s="56">
        <f>SUM('304'!$E$8)</f>
        <v>76231748.25</v>
      </c>
      <c r="D11" s="57">
        <f>SUM('304'!$D$9:$D$22)</f>
        <v>32429065.95</v>
      </c>
      <c r="E11" s="57">
        <f>SUM('304'!$E$9:$E$22)</f>
        <v>32496492.090000004</v>
      </c>
      <c r="F11" s="58">
        <f>SUM('304'!$D$25)</f>
        <v>0</v>
      </c>
      <c r="G11" s="64">
        <f>SUM('304'!$E$25)</f>
        <v>76299174.38999997</v>
      </c>
      <c r="I11" s="33"/>
      <c r="J11" s="37"/>
      <c r="K11" s="33"/>
      <c r="L11" s="37"/>
      <c r="M11" s="37"/>
      <c r="N11" s="37"/>
      <c r="O11" s="37"/>
      <c r="P11" s="37"/>
    </row>
    <row r="12" spans="1:16" s="36" customFormat="1" ht="15.75">
      <c r="A12" s="51">
        <v>305</v>
      </c>
      <c r="B12" s="56">
        <f>SUM('305'!$D$8)</f>
        <v>0</v>
      </c>
      <c r="C12" s="56">
        <f>SUM('305'!$E$8)</f>
        <v>51079578.21999991</v>
      </c>
      <c r="D12" s="57">
        <f>SUM('305'!$D$9:$D$22)</f>
        <v>134813702.45</v>
      </c>
      <c r="E12" s="57">
        <f>SUM('305'!$E$9:$E$22)</f>
        <v>120635425.77000003</v>
      </c>
      <c r="F12" s="58">
        <f>SUM('305'!$D$25)</f>
        <v>0</v>
      </c>
      <c r="G12" s="64">
        <f>SUM('305'!$E$25)</f>
        <v>36901301.53999993</v>
      </c>
      <c r="I12" s="33"/>
      <c r="J12" s="37"/>
      <c r="K12" s="33"/>
      <c r="L12" s="37"/>
      <c r="M12" s="37"/>
      <c r="N12" s="37"/>
      <c r="O12" s="37"/>
      <c r="P12" s="37"/>
    </row>
    <row r="13" spans="1:16" s="36" customFormat="1" ht="15.75">
      <c r="A13" s="51">
        <v>306</v>
      </c>
      <c r="B13" s="56">
        <f>SUM('306'!$D$8)</f>
        <v>0</v>
      </c>
      <c r="C13" s="56">
        <f>SUM('306'!$E$8)</f>
        <v>3540002.6000000015</v>
      </c>
      <c r="D13" s="57">
        <f>SUM('306'!$D$9:$D$22)</f>
        <v>76942932.48</v>
      </c>
      <c r="E13" s="57">
        <f>SUM('306'!$E$9:$E$22)</f>
        <v>80800222.28</v>
      </c>
      <c r="F13" s="58">
        <f>SUM('306'!$D$25)</f>
        <v>0</v>
      </c>
      <c r="G13" s="65">
        <f>SUM('306'!$E$25)</f>
        <v>7397292.399999991</v>
      </c>
      <c r="I13" s="33"/>
      <c r="J13" s="37"/>
      <c r="K13" s="33"/>
      <c r="L13" s="37"/>
      <c r="M13" s="37"/>
      <c r="N13" s="37"/>
      <c r="O13" s="37"/>
      <c r="P13" s="37"/>
    </row>
    <row r="14" spans="1:16" s="36" customFormat="1" ht="15.75">
      <c r="A14" s="51">
        <v>307</v>
      </c>
      <c r="B14" s="56">
        <f>SUM('307'!$D$8)</f>
        <v>0</v>
      </c>
      <c r="C14" s="56">
        <f>SUM('307'!$E$8)</f>
        <v>3883881.1399999987</v>
      </c>
      <c r="D14" s="57">
        <f>SUM('307'!$D$9:$D$22)</f>
        <v>3915181.41</v>
      </c>
      <c r="E14" s="57">
        <f>SUM('307'!$E$9:$E$22)</f>
        <v>2663462.02</v>
      </c>
      <c r="F14" s="58">
        <f>SUM('307'!$D$25)</f>
        <v>0</v>
      </c>
      <c r="G14" s="64">
        <f>SUM('307'!$E$25)</f>
        <v>2632161.749999999</v>
      </c>
      <c r="I14" s="33"/>
      <c r="J14" s="37"/>
      <c r="K14" s="33"/>
      <c r="L14" s="37"/>
      <c r="M14" s="37"/>
      <c r="N14" s="37"/>
      <c r="O14" s="37"/>
      <c r="P14" s="37"/>
    </row>
    <row r="15" spans="1:16" s="36" customFormat="1" ht="15.75">
      <c r="A15" s="51">
        <v>308</v>
      </c>
      <c r="B15" s="56">
        <f>SUM('308'!$D$8)</f>
        <v>0</v>
      </c>
      <c r="C15" s="56">
        <f>SUM('308'!$E$8)</f>
        <v>164409577.15999985</v>
      </c>
      <c r="D15" s="57">
        <f>SUM('308'!$D$9:$D$22)</f>
        <v>30968200.569999997</v>
      </c>
      <c r="E15" s="57">
        <f>SUM('308'!$E$9:$E$22)</f>
        <v>31679682.95</v>
      </c>
      <c r="F15" s="58">
        <f>SUM('308'!$D$25)</f>
        <v>0</v>
      </c>
      <c r="G15" s="64">
        <f>SUM('308'!$E$25)</f>
        <v>165121059.53999987</v>
      </c>
      <c r="I15" s="33"/>
      <c r="J15" s="37"/>
      <c r="K15" s="33"/>
      <c r="L15" s="37"/>
      <c r="M15" s="37"/>
      <c r="N15" s="37"/>
      <c r="O15" s="37"/>
      <c r="P15" s="37"/>
    </row>
    <row r="16" spans="1:16" s="36" customFormat="1" ht="15.75">
      <c r="A16" s="51">
        <v>309</v>
      </c>
      <c r="B16" s="56">
        <f>SUM('309'!$D$8)</f>
        <v>0</v>
      </c>
      <c r="C16" s="56">
        <f>SUM('309'!$E$8)</f>
        <v>165606.00999999995</v>
      </c>
      <c r="D16" s="57">
        <f>SUM('309'!$D$9:$D$22)</f>
        <v>221703.7</v>
      </c>
      <c r="E16" s="57">
        <f>SUM('309'!$E$9:$E$22)</f>
        <v>232371.84000000003</v>
      </c>
      <c r="F16" s="58">
        <f>SUM('309'!$D$25)</f>
        <v>0</v>
      </c>
      <c r="G16" s="64">
        <f>SUM('309'!$E$25)</f>
        <v>176274.14999999997</v>
      </c>
      <c r="I16" s="33"/>
      <c r="J16" s="37"/>
      <c r="K16" s="33"/>
      <c r="L16" s="37"/>
      <c r="M16" s="37"/>
      <c r="N16" s="37"/>
      <c r="O16" s="37"/>
      <c r="P16" s="37"/>
    </row>
    <row r="17" spans="1:16" s="36" customFormat="1" ht="15.75">
      <c r="A17" s="51">
        <v>310</v>
      </c>
      <c r="B17" s="56">
        <f>SUM('310'!$D$8)</f>
        <v>0</v>
      </c>
      <c r="C17" s="56">
        <f>SUM('310'!$E$8)</f>
        <v>98266660.54000008</v>
      </c>
      <c r="D17" s="57">
        <f>SUM('310'!$D$9:$D$22)</f>
        <v>376173265.59</v>
      </c>
      <c r="E17" s="57">
        <f>SUM('310'!$E$9:$E$22)</f>
        <v>343108352.67999995</v>
      </c>
      <c r="F17" s="58">
        <f>SUM('310'!$D$25)</f>
        <v>0</v>
      </c>
      <c r="G17" s="64">
        <f>SUM('310'!$E$25)</f>
        <v>65201747.630000114</v>
      </c>
      <c r="I17" s="33"/>
      <c r="J17" s="37"/>
      <c r="K17" s="33"/>
      <c r="L17" s="37"/>
      <c r="M17" s="37"/>
      <c r="N17" s="37"/>
      <c r="O17" s="37"/>
      <c r="P17" s="37"/>
    </row>
    <row r="18" spans="1:16" s="36" customFormat="1" ht="15.75">
      <c r="A18" s="51">
        <v>311</v>
      </c>
      <c r="B18" s="56">
        <f>SUM('311'!$D$8)</f>
        <v>0</v>
      </c>
      <c r="C18" s="56">
        <f>SUM('311'!$E$8)</f>
        <v>13101922.210000003</v>
      </c>
      <c r="D18" s="57">
        <f>SUM('311'!$D$9:$D$22)</f>
        <v>2061962.2000000002</v>
      </c>
      <c r="E18" s="57">
        <f>SUM('311'!$E$9:$E$22)</f>
        <v>1049553.99</v>
      </c>
      <c r="F18" s="58">
        <f>SUM('311'!$D$25)</f>
        <v>0</v>
      </c>
      <c r="G18" s="64">
        <f>SUM('311'!$E$25)</f>
        <v>12089514.000000004</v>
      </c>
      <c r="I18" s="33"/>
      <c r="J18" s="37"/>
      <c r="K18" s="33"/>
      <c r="L18" s="37"/>
      <c r="M18" s="37"/>
      <c r="N18" s="37"/>
      <c r="O18" s="37"/>
      <c r="P18" s="37"/>
    </row>
    <row r="19" spans="1:16" s="36" customFormat="1" ht="15.75">
      <c r="A19" s="51">
        <v>312</v>
      </c>
      <c r="B19" s="56">
        <f>SUM('312'!$D$8)</f>
        <v>0</v>
      </c>
      <c r="C19" s="56">
        <f>SUM('312'!$E$8)</f>
        <v>1354179.6399999969</v>
      </c>
      <c r="D19" s="57">
        <f>SUM('312'!$D$9:$D$22)</f>
        <v>2959510.69</v>
      </c>
      <c r="E19" s="57">
        <f>SUM('312'!$E$9:$E$22)</f>
        <v>2923466.04</v>
      </c>
      <c r="F19" s="58">
        <f>SUM('312'!$D$25)</f>
        <v>0</v>
      </c>
      <c r="G19" s="64">
        <f>SUM('312'!$E$25)</f>
        <v>1318134.989999997</v>
      </c>
      <c r="I19" s="33"/>
      <c r="J19" s="37"/>
      <c r="K19" s="33"/>
      <c r="L19" s="37"/>
      <c r="M19" s="37"/>
      <c r="N19" s="37"/>
      <c r="O19" s="37"/>
      <c r="P19" s="37"/>
    </row>
    <row r="20" spans="1:16" s="36" customFormat="1" ht="15.75">
      <c r="A20" s="51">
        <v>313</v>
      </c>
      <c r="B20" s="56">
        <f>SUM('313'!$D$8)</f>
        <v>0</v>
      </c>
      <c r="C20" s="56">
        <f>SUM('313'!$E$8)</f>
        <v>2986747.7200000063</v>
      </c>
      <c r="D20" s="57">
        <f>SUM('313'!$D$9:$D$22)</f>
        <v>5155961.02</v>
      </c>
      <c r="E20" s="57">
        <f>SUM('313'!$E$9:$E$22)</f>
        <v>3747432.7399999993</v>
      </c>
      <c r="F20" s="58">
        <f>SUM('313'!$D$25)</f>
        <v>0</v>
      </c>
      <c r="G20" s="64">
        <f>SUM('313'!$E$25)</f>
        <v>1578219.440000007</v>
      </c>
      <c r="I20" s="33"/>
      <c r="J20" s="37"/>
      <c r="K20" s="33"/>
      <c r="L20" s="37"/>
      <c r="M20" s="37"/>
      <c r="N20" s="37"/>
      <c r="O20" s="37"/>
      <c r="P20" s="37"/>
    </row>
    <row r="21" spans="1:16" s="36" customFormat="1" ht="15.75">
      <c r="A21" s="51">
        <v>314</v>
      </c>
      <c r="B21" s="56">
        <f>SUM('314'!$D$8)</f>
        <v>0</v>
      </c>
      <c r="C21" s="56">
        <f>SUM('314'!$E$8)</f>
        <v>589096.2099999953</v>
      </c>
      <c r="D21" s="57">
        <f>SUM('314'!$D$9:$D$22)</f>
        <v>1365654.42</v>
      </c>
      <c r="E21" s="57">
        <f>SUM('314'!$E$9:$E$22)</f>
        <v>1106313.8</v>
      </c>
      <c r="F21" s="58">
        <f>SUM('314'!$D$25)</f>
        <v>0</v>
      </c>
      <c r="G21" s="64">
        <f>SUM('314'!$E$25)</f>
        <v>329755.5899999954</v>
      </c>
      <c r="I21" s="33"/>
      <c r="J21" s="37"/>
      <c r="K21" s="33"/>
      <c r="L21" s="37"/>
      <c r="M21" s="37"/>
      <c r="N21" s="37"/>
      <c r="O21" s="37"/>
      <c r="P21" s="37"/>
    </row>
    <row r="22" spans="1:16" s="36" customFormat="1" ht="15.75">
      <c r="A22" s="51">
        <v>315</v>
      </c>
      <c r="B22" s="56">
        <f>SUM('315'!$D$8)</f>
        <v>0</v>
      </c>
      <c r="C22" s="56">
        <f>SUM('315'!$E$8)</f>
        <v>16130988.54999999</v>
      </c>
      <c r="D22" s="57">
        <f>SUM('315'!$D$9:$D$22)</f>
        <v>12205147.81</v>
      </c>
      <c r="E22" s="57">
        <f>SUM('315'!$E$9:$E$22)</f>
        <v>9380791.569999998</v>
      </c>
      <c r="F22" s="58">
        <f>SUM('315'!$D$25)</f>
        <v>0</v>
      </c>
      <c r="G22" s="64">
        <f>SUM('315'!$E$25)</f>
        <v>13306632.30999999</v>
      </c>
      <c r="I22" s="33"/>
      <c r="J22" s="37"/>
      <c r="K22" s="33"/>
      <c r="L22" s="37"/>
      <c r="M22" s="37"/>
      <c r="N22" s="37"/>
      <c r="O22" s="37"/>
      <c r="P22" s="37"/>
    </row>
    <row r="23" spans="1:16" s="36" customFormat="1" ht="15.75">
      <c r="A23" s="51">
        <v>316</v>
      </c>
      <c r="B23" s="56">
        <f>SUM('316'!$D$8)</f>
        <v>0</v>
      </c>
      <c r="C23" s="56">
        <f>SUM('316'!$E$8)</f>
        <v>19729695.889999956</v>
      </c>
      <c r="D23" s="57">
        <f>SUM('316'!$D$9:$D$22)</f>
        <v>18988222.439999998</v>
      </c>
      <c r="E23" s="57">
        <f>SUM('316'!$E$9:$E$22)</f>
        <v>13422532.5</v>
      </c>
      <c r="F23" s="58">
        <f>SUM('316'!$D$25)</f>
        <v>0</v>
      </c>
      <c r="G23" s="64">
        <f>SUM('316'!$E$25)</f>
        <v>14164005.949999962</v>
      </c>
      <c r="I23" s="33"/>
      <c r="J23" s="37"/>
      <c r="K23" s="33"/>
      <c r="L23" s="37"/>
      <c r="M23" s="37"/>
      <c r="N23" s="37"/>
      <c r="O23" s="37"/>
      <c r="P23" s="37"/>
    </row>
    <row r="24" spans="1:16" s="36" customFormat="1" ht="15.75">
      <c r="A24" s="51">
        <v>317</v>
      </c>
      <c r="B24" s="56">
        <f>SUM('317'!$D$8)</f>
        <v>0</v>
      </c>
      <c r="C24" s="56">
        <f>SUM('317'!$E$8)</f>
        <v>3072432.5699999994</v>
      </c>
      <c r="D24" s="57">
        <f>SUM('317'!$D$9:$D$22)</f>
        <v>11326373.56</v>
      </c>
      <c r="E24" s="57">
        <f>SUM('317'!$E$9:$E$22)</f>
        <v>11056627.34</v>
      </c>
      <c r="F24" s="58">
        <f>SUM('317'!$D$25)</f>
        <v>0</v>
      </c>
      <c r="G24" s="64">
        <f>SUM('317'!$E$25)</f>
        <v>2802686.3499999978</v>
      </c>
      <c r="I24" s="33"/>
      <c r="J24" s="37"/>
      <c r="K24" s="33"/>
      <c r="L24" s="37"/>
      <c r="M24" s="37"/>
      <c r="N24" s="37"/>
      <c r="O24" s="37"/>
      <c r="P24" s="37"/>
    </row>
    <row r="25" spans="1:16" s="36" customFormat="1" ht="15.75">
      <c r="A25" s="51">
        <v>318</v>
      </c>
      <c r="B25" s="56">
        <f>SUM('318'!$D$8)</f>
        <v>0</v>
      </c>
      <c r="C25" s="56">
        <f>SUM('318'!$E$8)</f>
        <v>7476369.820000002</v>
      </c>
      <c r="D25" s="57">
        <f>SUM('318'!$D$9:$D$22)</f>
        <v>14552332.34</v>
      </c>
      <c r="E25" s="57">
        <f>SUM('318'!$E$9:$E$22)</f>
        <v>12164802.93</v>
      </c>
      <c r="F25" s="58">
        <f>SUM('318'!$D$25)</f>
        <v>0</v>
      </c>
      <c r="G25" s="64">
        <f>SUM('318'!$E$25)</f>
        <v>5088840.410000004</v>
      </c>
      <c r="I25" s="33"/>
      <c r="J25" s="37"/>
      <c r="K25" s="33"/>
      <c r="L25" s="37"/>
      <c r="M25" s="37"/>
      <c r="N25" s="37"/>
      <c r="O25" s="37"/>
      <c r="P25" s="37"/>
    </row>
    <row r="26" spans="1:16" s="36" customFormat="1" ht="15.75">
      <c r="A26" s="51">
        <v>319</v>
      </c>
      <c r="B26" s="56">
        <f>SUM('319'!$D$8)</f>
        <v>0</v>
      </c>
      <c r="C26" s="56">
        <f>SUM('319'!$E$8)</f>
        <v>3858633.0500000007</v>
      </c>
      <c r="D26" s="57">
        <f>SUM('319'!$D$9:$D$22)</f>
        <v>2411687.5</v>
      </c>
      <c r="E26" s="57">
        <f>SUM('319'!$E$9:$E$22)</f>
        <v>2801288.19</v>
      </c>
      <c r="F26" s="58">
        <f>SUM('319'!$D$25)</f>
        <v>0</v>
      </c>
      <c r="G26" s="64">
        <f>SUM('319'!$E$25)</f>
        <v>4248233.74</v>
      </c>
      <c r="I26" s="33"/>
      <c r="J26" s="37"/>
      <c r="K26" s="33"/>
      <c r="L26" s="37"/>
      <c r="M26" s="37"/>
      <c r="N26" s="37"/>
      <c r="O26" s="37"/>
      <c r="P26" s="37"/>
    </row>
    <row r="27" spans="1:16" s="36" customFormat="1" ht="15.75">
      <c r="A27" s="51">
        <v>320</v>
      </c>
      <c r="B27" s="56">
        <f>SUM('320'!$D$8)</f>
        <v>0</v>
      </c>
      <c r="C27" s="56">
        <f>SUM('320'!$E$8)</f>
        <v>75582255.68999994</v>
      </c>
      <c r="D27" s="57">
        <f>SUM('320'!$D$9:$D$22)</f>
        <v>58346891.34</v>
      </c>
      <c r="E27" s="57">
        <f>SUM('320'!$E$9:$E$22)</f>
        <v>57044430.57000001</v>
      </c>
      <c r="F27" s="58">
        <f>SUM('320'!$D$25)</f>
        <v>0</v>
      </c>
      <c r="G27" s="64">
        <f>SUM('320'!$E$25)</f>
        <v>74279794.91999993</v>
      </c>
      <c r="I27" s="33"/>
      <c r="J27" s="37"/>
      <c r="K27" s="33"/>
      <c r="L27" s="37"/>
      <c r="M27" s="37"/>
      <c r="N27" s="37"/>
      <c r="O27" s="37"/>
      <c r="P27" s="37"/>
    </row>
    <row r="28" spans="1:16" s="36" customFormat="1" ht="15.75">
      <c r="A28" s="51">
        <v>321</v>
      </c>
      <c r="B28" s="56">
        <f>SUM('321'!$D$8)</f>
        <v>0</v>
      </c>
      <c r="C28" s="56">
        <f>SUM('321'!$E$8)</f>
        <v>50969.56000000003</v>
      </c>
      <c r="D28" s="57">
        <f>SUM('321'!$D$9:$D$22)</f>
        <v>309036.95999999996</v>
      </c>
      <c r="E28" s="57">
        <f>SUM('321'!$E$9:$E$22)</f>
        <v>295383.06</v>
      </c>
      <c r="F28" s="58">
        <f>SUM('321'!$D$25)</f>
        <v>0</v>
      </c>
      <c r="G28" s="64">
        <f>SUM('321'!$E$25)</f>
        <v>37315.66000000003</v>
      </c>
      <c r="I28" s="33"/>
      <c r="J28" s="37"/>
      <c r="K28" s="33"/>
      <c r="L28" s="37"/>
      <c r="M28" s="37"/>
      <c r="N28" s="37"/>
      <c r="O28" s="37"/>
      <c r="P28" s="37"/>
    </row>
    <row r="29" spans="1:16" s="36" customFormat="1" ht="15.75">
      <c r="A29" s="51">
        <v>322</v>
      </c>
      <c r="B29" s="56">
        <f>SUM('322'!$D$8)</f>
        <v>0</v>
      </c>
      <c r="C29" s="56">
        <f>SUM('322'!$E$8)</f>
        <v>33265335.03000003</v>
      </c>
      <c r="D29" s="57">
        <f>SUM('322'!$D$9:$D$22)</f>
        <v>22691769.330000002</v>
      </c>
      <c r="E29" s="57">
        <f>SUM('322'!$E$9:$E$22)</f>
        <v>26816520.9</v>
      </c>
      <c r="F29" s="58">
        <f>SUM('322'!$D$25)</f>
        <v>0</v>
      </c>
      <c r="G29" s="64">
        <f>SUM('322'!$E$25)</f>
        <v>37390086.60000004</v>
      </c>
      <c r="I29" s="33"/>
      <c r="J29" s="37"/>
      <c r="K29" s="33"/>
      <c r="L29" s="37"/>
      <c r="M29" s="37"/>
      <c r="N29" s="37"/>
      <c r="O29" s="37"/>
      <c r="P29" s="37"/>
    </row>
    <row r="30" spans="1:16" s="36" customFormat="1" ht="15.75">
      <c r="A30" s="51">
        <v>323</v>
      </c>
      <c r="B30" s="56">
        <f>SUM('323'!$D$8)</f>
        <v>0</v>
      </c>
      <c r="C30" s="56">
        <f>SUM('323'!$E$8)</f>
        <v>3750</v>
      </c>
      <c r="D30" s="57">
        <f>SUM('323'!$D$9:$D$22)</f>
        <v>17750</v>
      </c>
      <c r="E30" s="57">
        <f>SUM('323'!$E$9:$E$22)</f>
        <v>18490</v>
      </c>
      <c r="F30" s="58">
        <f>SUM('323'!$D$25)</f>
        <v>0</v>
      </c>
      <c r="G30" s="64">
        <f>SUM('323'!$E$25)</f>
        <v>4490</v>
      </c>
      <c r="I30" s="33"/>
      <c r="J30" s="37"/>
      <c r="K30" s="33"/>
      <c r="L30" s="37"/>
      <c r="M30" s="37"/>
      <c r="N30" s="37"/>
      <c r="O30" s="37"/>
      <c r="P30" s="37"/>
    </row>
    <row r="31" spans="1:16" s="36" customFormat="1" ht="16.5" thickBot="1">
      <c r="A31" s="52">
        <v>324</v>
      </c>
      <c r="B31" s="59">
        <f>SUM('324'!$D$8)</f>
        <v>0</v>
      </c>
      <c r="C31" s="59">
        <f>SUM('324'!$E$8)</f>
        <v>25055.660000003874</v>
      </c>
      <c r="D31" s="60">
        <f>SUM('324'!$D$9:$D$22)</f>
        <v>1680844</v>
      </c>
      <c r="E31" s="60">
        <f>SUM('324'!$E$9:$E$22)</f>
        <v>1682519</v>
      </c>
      <c r="F31" s="61">
        <f>SUM('324'!$D$25)</f>
        <v>0</v>
      </c>
      <c r="G31" s="66">
        <f>SUM('324'!$E$25)</f>
        <v>26730.660000003874</v>
      </c>
      <c r="I31" s="33"/>
      <c r="J31" s="37"/>
      <c r="K31" s="33"/>
      <c r="L31" s="37"/>
      <c r="M31" s="37"/>
      <c r="N31" s="37"/>
      <c r="O31" s="37"/>
      <c r="P31" s="37"/>
    </row>
    <row r="32" spans="1:16" s="36" customFormat="1" ht="17.25" thickBot="1" thickTop="1">
      <c r="A32" s="70" t="s">
        <v>63</v>
      </c>
      <c r="B32" s="71">
        <f aca="true" t="shared" si="0" ref="B32:G32">SUM(B7:B31)</f>
        <v>0</v>
      </c>
      <c r="C32" s="71">
        <f t="shared" si="0"/>
        <v>575873129.3299996</v>
      </c>
      <c r="D32" s="71">
        <f t="shared" si="0"/>
        <v>811646372.6999999</v>
      </c>
      <c r="E32" s="71">
        <f t="shared" si="0"/>
        <v>756686424.09</v>
      </c>
      <c r="F32" s="71">
        <f t="shared" si="0"/>
        <v>0</v>
      </c>
      <c r="G32" s="71">
        <f t="shared" si="0"/>
        <v>520913180.7199999</v>
      </c>
      <c r="I32" s="37"/>
      <c r="J32" s="37"/>
      <c r="K32" s="38"/>
      <c r="L32" s="37"/>
      <c r="M32" s="37"/>
      <c r="N32" s="37"/>
      <c r="O32" s="37"/>
      <c r="P32" s="37"/>
    </row>
    <row r="33" spans="1:16" s="36" customFormat="1" ht="19.5" thickTop="1">
      <c r="A33" s="34"/>
      <c r="B33" s="43"/>
      <c r="C33" s="43"/>
      <c r="D33" s="2"/>
      <c r="E33" s="35"/>
      <c r="F33" s="35"/>
      <c r="G33" s="72">
        <f>G32-F32:F32</f>
        <v>520913180.7199999</v>
      </c>
      <c r="I33" s="37"/>
      <c r="J33" s="37"/>
      <c r="K33" s="37"/>
      <c r="L33" s="37"/>
      <c r="M33" s="37"/>
      <c r="N33" s="37"/>
      <c r="O33" s="37"/>
      <c r="P33" s="37"/>
    </row>
    <row r="34" spans="1:16" s="36" customFormat="1" ht="18.75">
      <c r="A34" s="34"/>
      <c r="B34" s="43"/>
      <c r="C34" s="43"/>
      <c r="D34" s="2"/>
      <c r="E34" s="35"/>
      <c r="F34" s="35"/>
      <c r="G34" s="72"/>
      <c r="I34" s="37"/>
      <c r="J34" s="37"/>
      <c r="K34" s="37"/>
      <c r="L34" s="37"/>
      <c r="M34" s="37"/>
      <c r="N34" s="37"/>
      <c r="O34" s="37"/>
      <c r="P34" s="37"/>
    </row>
    <row r="35" spans="1:16" s="36" customFormat="1" ht="18.75">
      <c r="A35" s="34"/>
      <c r="B35" s="43"/>
      <c r="C35" s="43"/>
      <c r="D35" s="2"/>
      <c r="E35" s="35"/>
      <c r="F35" s="35"/>
      <c r="G35" s="72"/>
      <c r="I35" s="37"/>
      <c r="J35" s="37"/>
      <c r="K35" s="37"/>
      <c r="L35" s="37"/>
      <c r="M35" s="37"/>
      <c r="N35" s="37"/>
      <c r="O35" s="37"/>
      <c r="P35" s="37"/>
    </row>
    <row r="36" spans="1:16" s="36" customFormat="1" ht="15.75">
      <c r="A36" s="34"/>
      <c r="B36" s="43"/>
      <c r="C36" s="43"/>
      <c r="D36" s="2"/>
      <c r="E36" s="2"/>
      <c r="F36" s="2"/>
      <c r="G36" s="2"/>
      <c r="I36" s="37"/>
      <c r="J36" s="37"/>
      <c r="K36" s="37"/>
      <c r="L36" s="37"/>
      <c r="M36" s="37"/>
      <c r="N36" s="37"/>
      <c r="O36" s="37"/>
      <c r="P36" s="37"/>
    </row>
    <row r="37" spans="1:16" s="36" customFormat="1" ht="15.75">
      <c r="A37" s="39" t="s">
        <v>22</v>
      </c>
      <c r="B37" s="67"/>
      <c r="C37" s="67"/>
      <c r="E37" s="3" t="s">
        <v>71</v>
      </c>
      <c r="F37" s="3"/>
      <c r="G37" s="3"/>
      <c r="H37" s="40"/>
      <c r="I37" s="37"/>
      <c r="J37" s="37"/>
      <c r="K37" s="37"/>
      <c r="L37" s="37"/>
      <c r="M37" s="37"/>
      <c r="N37" s="37"/>
      <c r="O37" s="37"/>
      <c r="P37" s="37"/>
    </row>
    <row r="38" spans="1:16" s="36" customFormat="1" ht="15.75">
      <c r="A38" s="39"/>
      <c r="B38" s="67"/>
      <c r="C38" s="67"/>
      <c r="E38" s="39" t="s">
        <v>67</v>
      </c>
      <c r="F38" s="39"/>
      <c r="H38" s="40"/>
      <c r="I38" s="37"/>
      <c r="J38" s="37"/>
      <c r="K38" s="37"/>
      <c r="L38" s="37"/>
      <c r="M38" s="37"/>
      <c r="N38" s="37"/>
      <c r="O38" s="37"/>
      <c r="P38" s="37"/>
    </row>
    <row r="39" spans="1:16" s="36" customFormat="1" ht="15.75">
      <c r="A39" s="39" t="s">
        <v>23</v>
      </c>
      <c r="B39" s="67"/>
      <c r="C39" s="67"/>
      <c r="E39" s="39" t="s">
        <v>25</v>
      </c>
      <c r="F39" s="39"/>
      <c r="H39" s="40"/>
      <c r="I39" s="37"/>
      <c r="J39" s="37"/>
      <c r="K39" s="37"/>
      <c r="L39" s="37"/>
      <c r="M39" s="37"/>
      <c r="N39" s="37"/>
      <c r="O39" s="37"/>
      <c r="P39" s="37"/>
    </row>
    <row r="40" spans="1:16" s="36" customFormat="1" ht="15.75">
      <c r="A40" s="39"/>
      <c r="B40" s="67"/>
      <c r="C40" s="67"/>
      <c r="E40" s="39" t="s">
        <v>26</v>
      </c>
      <c r="F40" s="39"/>
      <c r="H40" s="40"/>
      <c r="I40" s="37"/>
      <c r="J40" s="37"/>
      <c r="K40" s="37"/>
      <c r="L40" s="37"/>
      <c r="M40" s="37"/>
      <c r="N40" s="37"/>
      <c r="O40" s="37"/>
      <c r="P40" s="37"/>
    </row>
    <row r="41" spans="1:16" s="36" customFormat="1" ht="15.75">
      <c r="A41" s="39" t="s">
        <v>52</v>
      </c>
      <c r="B41" s="67"/>
      <c r="C41" s="3"/>
      <c r="D41" s="39"/>
      <c r="F41" s="39"/>
      <c r="G41" s="39"/>
      <c r="H41" s="40"/>
      <c r="I41" s="37"/>
      <c r="J41" s="37"/>
      <c r="K41" s="37"/>
      <c r="L41" s="37"/>
      <c r="M41" s="37"/>
      <c r="N41" s="37"/>
      <c r="O41" s="37"/>
      <c r="P41" s="37"/>
    </row>
    <row r="42" spans="1:16" s="36" customFormat="1" ht="15.75">
      <c r="A42" s="39"/>
      <c r="B42" s="67"/>
      <c r="C42" s="67"/>
      <c r="D42" s="39"/>
      <c r="F42" s="39"/>
      <c r="G42" s="39"/>
      <c r="H42" s="40"/>
      <c r="I42" s="37"/>
      <c r="J42" s="37"/>
      <c r="K42" s="37"/>
      <c r="L42" s="37"/>
      <c r="M42" s="37"/>
      <c r="N42" s="37"/>
      <c r="O42" s="37"/>
      <c r="P42" s="37"/>
    </row>
    <row r="43" spans="1:16" s="36" customFormat="1" ht="15.75">
      <c r="A43" s="39"/>
      <c r="B43" s="67"/>
      <c r="C43" s="67"/>
      <c r="D43" s="39"/>
      <c r="E43" s="39"/>
      <c r="F43" s="39"/>
      <c r="G43" s="39"/>
      <c r="H43" s="40"/>
      <c r="I43" s="37"/>
      <c r="J43" s="37"/>
      <c r="K43" s="37"/>
      <c r="L43" s="37"/>
      <c r="M43" s="37"/>
      <c r="N43" s="37"/>
      <c r="O43" s="37"/>
      <c r="P43" s="37"/>
    </row>
    <row r="44" spans="1:16" s="36" customFormat="1" ht="15.75">
      <c r="A44" s="39"/>
      <c r="B44" s="67"/>
      <c r="C44" s="67"/>
      <c r="D44" s="39"/>
      <c r="E44" s="39"/>
      <c r="F44" s="39"/>
      <c r="G44" s="39"/>
      <c r="H44" s="40"/>
      <c r="I44" s="37"/>
      <c r="J44" s="37"/>
      <c r="K44" s="37"/>
      <c r="L44" s="37"/>
      <c r="M44" s="37"/>
      <c r="N44" s="37"/>
      <c r="O44" s="37"/>
      <c r="P44" s="37"/>
    </row>
    <row r="45" spans="1:16" s="36" customFormat="1" ht="15.75">
      <c r="A45" s="39"/>
      <c r="B45" s="67"/>
      <c r="C45" s="67"/>
      <c r="D45" s="39"/>
      <c r="E45" s="39"/>
      <c r="F45" s="39"/>
      <c r="G45" s="39"/>
      <c r="H45" s="40"/>
      <c r="I45" s="37"/>
      <c r="J45" s="37"/>
      <c r="K45" s="37"/>
      <c r="L45" s="37"/>
      <c r="M45" s="37"/>
      <c r="N45" s="37"/>
      <c r="O45" s="37"/>
      <c r="P45" s="37"/>
    </row>
    <row r="46" spans="1:16" s="36" customFormat="1" ht="15.75">
      <c r="A46" s="39"/>
      <c r="B46" s="67"/>
      <c r="C46" s="67"/>
      <c r="D46" s="39"/>
      <c r="E46" s="40"/>
      <c r="F46" s="39"/>
      <c r="G46" s="39"/>
      <c r="H46" s="40"/>
      <c r="I46" s="37"/>
      <c r="J46" s="37"/>
      <c r="K46" s="37"/>
      <c r="L46" s="37"/>
      <c r="M46" s="37"/>
      <c r="N46" s="37"/>
      <c r="O46" s="37"/>
      <c r="P46" s="37"/>
    </row>
    <row r="47" spans="1:16" s="36" customFormat="1" ht="15.75">
      <c r="A47" s="40"/>
      <c r="B47" s="68"/>
      <c r="C47" s="68"/>
      <c r="D47" s="40"/>
      <c r="F47" s="40"/>
      <c r="G47" s="40"/>
      <c r="H47" s="40"/>
      <c r="I47" s="37"/>
      <c r="J47" s="37"/>
      <c r="K47" s="37"/>
      <c r="L47" s="37"/>
      <c r="M47" s="37"/>
      <c r="N47" s="37"/>
      <c r="O47" s="37"/>
      <c r="P47" s="37"/>
    </row>
    <row r="48" spans="1:16" s="36" customFormat="1" ht="15.75">
      <c r="A48" s="40"/>
      <c r="B48" s="68"/>
      <c r="C48" s="68"/>
      <c r="D48" s="40"/>
      <c r="E48" s="40"/>
      <c r="F48" s="40"/>
      <c r="G48" s="40"/>
      <c r="H48" s="40"/>
      <c r="I48" s="37"/>
      <c r="J48" s="37"/>
      <c r="K48" s="37"/>
      <c r="L48" s="37"/>
      <c r="M48" s="37"/>
      <c r="N48" s="37"/>
      <c r="O48" s="37"/>
      <c r="P48" s="37"/>
    </row>
    <row r="49" spans="1:16" s="36" customFormat="1" ht="15.75">
      <c r="A49" s="40"/>
      <c r="B49" s="68"/>
      <c r="C49" s="68"/>
      <c r="D49" s="40"/>
      <c r="E49" s="40"/>
      <c r="F49" s="40"/>
      <c r="G49" s="40"/>
      <c r="H49" s="40"/>
      <c r="I49" s="37"/>
      <c r="J49" s="37"/>
      <c r="K49" s="37"/>
      <c r="L49" s="37"/>
      <c r="M49" s="37"/>
      <c r="N49" s="37"/>
      <c r="O49" s="37"/>
      <c r="P49" s="37"/>
    </row>
    <row r="50" spans="1:16" s="36" customFormat="1" ht="15.75">
      <c r="A50" s="40"/>
      <c r="B50" s="68"/>
      <c r="C50" s="68"/>
      <c r="D50" s="40"/>
      <c r="E50" s="40"/>
      <c r="F50" s="40"/>
      <c r="G50" s="40"/>
      <c r="H50" s="40"/>
      <c r="I50" s="37"/>
      <c r="J50" s="37"/>
      <c r="K50" s="37"/>
      <c r="L50" s="37"/>
      <c r="M50" s="37"/>
      <c r="N50" s="37"/>
      <c r="O50" s="37"/>
      <c r="P50" s="37"/>
    </row>
    <row r="51" spans="1:16" s="36" customFormat="1" ht="15.75">
      <c r="A51" s="40"/>
      <c r="B51" s="68"/>
      <c r="C51" s="68"/>
      <c r="D51" s="40"/>
      <c r="E51" s="40"/>
      <c r="F51" s="40"/>
      <c r="G51" s="40"/>
      <c r="H51" s="40"/>
      <c r="I51" s="37"/>
      <c r="J51" s="37"/>
      <c r="K51" s="37"/>
      <c r="L51" s="37"/>
      <c r="M51" s="37"/>
      <c r="N51" s="37"/>
      <c r="O51" s="37"/>
      <c r="P51" s="37"/>
    </row>
    <row r="52" spans="1:16" s="36" customFormat="1" ht="15.75">
      <c r="A52" s="40"/>
      <c r="B52" s="68"/>
      <c r="C52" s="68"/>
      <c r="D52" s="40"/>
      <c r="E52" s="40"/>
      <c r="F52" s="40"/>
      <c r="G52" s="40"/>
      <c r="H52" s="40"/>
      <c r="I52" s="37"/>
      <c r="J52" s="37"/>
      <c r="K52" s="37"/>
      <c r="L52" s="37"/>
      <c r="M52" s="37"/>
      <c r="N52" s="37"/>
      <c r="O52" s="37"/>
      <c r="P52" s="37"/>
    </row>
    <row r="53" spans="1:16" s="36" customFormat="1" ht="15.75">
      <c r="A53" s="41"/>
      <c r="B53" s="44"/>
      <c r="C53" s="44"/>
      <c r="I53" s="37"/>
      <c r="J53" s="37"/>
      <c r="K53" s="37"/>
      <c r="L53" s="37"/>
      <c r="M53" s="37"/>
      <c r="N53" s="37"/>
      <c r="O53" s="37"/>
      <c r="P53" s="37"/>
    </row>
    <row r="54" spans="1:16" s="36" customFormat="1" ht="15.75">
      <c r="A54" s="41"/>
      <c r="B54" s="44"/>
      <c r="C54" s="44"/>
      <c r="I54" s="37"/>
      <c r="J54" s="37"/>
      <c r="K54" s="37"/>
      <c r="L54" s="37"/>
      <c r="M54" s="37"/>
      <c r="N54" s="37"/>
      <c r="O54" s="37"/>
      <c r="P54" s="37"/>
    </row>
    <row r="55" spans="1:16" s="36" customFormat="1" ht="15.75">
      <c r="A55" s="41"/>
      <c r="B55" s="44"/>
      <c r="C55" s="44"/>
      <c r="I55" s="37"/>
      <c r="J55" s="37"/>
      <c r="K55" s="37"/>
      <c r="L55" s="37"/>
      <c r="M55" s="37"/>
      <c r="N55" s="37"/>
      <c r="O55" s="37"/>
      <c r="P55" s="37"/>
    </row>
    <row r="56" spans="1:16" s="36" customFormat="1" ht="15.75">
      <c r="A56" s="41"/>
      <c r="B56" s="44"/>
      <c r="C56" s="44"/>
      <c r="I56" s="37"/>
      <c r="J56" s="37"/>
      <c r="K56" s="37"/>
      <c r="L56" s="37"/>
      <c r="M56" s="37"/>
      <c r="N56" s="37"/>
      <c r="O56" s="37"/>
      <c r="P56" s="37"/>
    </row>
    <row r="57" spans="1:16" s="36" customFormat="1" ht="15.75">
      <c r="A57" s="41"/>
      <c r="B57" s="44"/>
      <c r="C57" s="44"/>
      <c r="I57" s="37"/>
      <c r="J57" s="37"/>
      <c r="K57" s="37"/>
      <c r="L57" s="37"/>
      <c r="M57" s="37"/>
      <c r="N57" s="37"/>
      <c r="O57" s="37"/>
      <c r="P57" s="37"/>
    </row>
    <row r="58" spans="1:16" s="36" customFormat="1" ht="15.75">
      <c r="A58" s="41"/>
      <c r="B58" s="44"/>
      <c r="C58" s="44"/>
      <c r="I58" s="37"/>
      <c r="J58" s="37"/>
      <c r="K58" s="37"/>
      <c r="L58" s="37"/>
      <c r="M58" s="37"/>
      <c r="N58" s="37"/>
      <c r="O58" s="37"/>
      <c r="P58" s="37"/>
    </row>
    <row r="59" spans="1:16" s="36" customFormat="1" ht="15.75">
      <c r="A59" s="41"/>
      <c r="B59" s="44"/>
      <c r="C59" s="44"/>
      <c r="I59" s="37"/>
      <c r="J59" s="37"/>
      <c r="K59" s="37"/>
      <c r="L59" s="37"/>
      <c r="M59" s="37"/>
      <c r="N59" s="37"/>
      <c r="O59" s="37"/>
      <c r="P59" s="37"/>
    </row>
    <row r="60" spans="1:16" s="36" customFormat="1" ht="15.75">
      <c r="A60" s="41"/>
      <c r="B60" s="44"/>
      <c r="C60" s="44"/>
      <c r="I60" s="37"/>
      <c r="J60" s="37"/>
      <c r="K60" s="37"/>
      <c r="L60" s="37"/>
      <c r="M60" s="37"/>
      <c r="N60" s="37"/>
      <c r="O60" s="37"/>
      <c r="P60" s="37"/>
    </row>
    <row r="61" spans="1:16" s="36" customFormat="1" ht="15.75">
      <c r="A61" s="41"/>
      <c r="B61" s="44"/>
      <c r="C61" s="44"/>
      <c r="I61" s="37"/>
      <c r="J61" s="37"/>
      <c r="K61" s="37"/>
      <c r="L61" s="37"/>
      <c r="M61" s="37"/>
      <c r="N61" s="37"/>
      <c r="O61" s="37"/>
      <c r="P61" s="37"/>
    </row>
    <row r="62" spans="1:16" s="36" customFormat="1" ht="15.75">
      <c r="A62" s="41"/>
      <c r="B62" s="44"/>
      <c r="C62" s="44"/>
      <c r="I62" s="37"/>
      <c r="J62" s="37"/>
      <c r="K62" s="37"/>
      <c r="L62" s="37"/>
      <c r="M62" s="37"/>
      <c r="N62" s="37"/>
      <c r="O62" s="37"/>
      <c r="P62" s="37"/>
    </row>
    <row r="63" spans="1:16" s="36" customFormat="1" ht="15.75">
      <c r="A63" s="41"/>
      <c r="B63" s="44"/>
      <c r="C63" s="44"/>
      <c r="I63" s="37"/>
      <c r="J63" s="37"/>
      <c r="K63" s="37"/>
      <c r="L63" s="37"/>
      <c r="M63" s="37"/>
      <c r="N63" s="37"/>
      <c r="O63" s="37"/>
      <c r="P63" s="37"/>
    </row>
    <row r="64" spans="1:16" s="36" customFormat="1" ht="15.75">
      <c r="A64" s="41"/>
      <c r="B64" s="44"/>
      <c r="C64" s="44"/>
      <c r="I64" s="37"/>
      <c r="J64" s="37"/>
      <c r="K64" s="37"/>
      <c r="L64" s="37"/>
      <c r="M64" s="37"/>
      <c r="N64" s="37"/>
      <c r="O64" s="37"/>
      <c r="P64" s="37"/>
    </row>
    <row r="65" spans="1:16" s="36" customFormat="1" ht="15.75">
      <c r="A65" s="41"/>
      <c r="B65" s="44"/>
      <c r="C65" s="44"/>
      <c r="I65" s="37"/>
      <c r="J65" s="37"/>
      <c r="K65" s="37"/>
      <c r="L65" s="37"/>
      <c r="M65" s="37"/>
      <c r="N65" s="37"/>
      <c r="O65" s="37"/>
      <c r="P65" s="37"/>
    </row>
    <row r="66" spans="1:16" s="36" customFormat="1" ht="15.75">
      <c r="A66" s="41"/>
      <c r="B66" s="44"/>
      <c r="C66" s="44"/>
      <c r="I66" s="37"/>
      <c r="J66" s="37"/>
      <c r="K66" s="37"/>
      <c r="L66" s="37"/>
      <c r="M66" s="37"/>
      <c r="N66" s="37"/>
      <c r="O66" s="37"/>
      <c r="P66" s="37"/>
    </row>
    <row r="67" spans="1:16" s="36" customFormat="1" ht="15.75">
      <c r="A67" s="41"/>
      <c r="B67" s="44"/>
      <c r="C67" s="44"/>
      <c r="I67" s="37"/>
      <c r="J67" s="37"/>
      <c r="K67" s="37"/>
      <c r="L67" s="37"/>
      <c r="M67" s="37"/>
      <c r="N67" s="37"/>
      <c r="O67" s="37"/>
      <c r="P67" s="37"/>
    </row>
    <row r="68" spans="1:16" s="36" customFormat="1" ht="15.75">
      <c r="A68" s="41"/>
      <c r="B68" s="44"/>
      <c r="C68" s="44"/>
      <c r="I68" s="37"/>
      <c r="J68" s="37"/>
      <c r="K68" s="37"/>
      <c r="L68" s="37"/>
      <c r="M68" s="37"/>
      <c r="N68" s="37"/>
      <c r="O68" s="37"/>
      <c r="P68" s="37"/>
    </row>
    <row r="69" spans="1:16" s="36" customFormat="1" ht="15.75">
      <c r="A69" s="41"/>
      <c r="B69" s="44"/>
      <c r="C69" s="44"/>
      <c r="I69" s="37"/>
      <c r="J69" s="37"/>
      <c r="K69" s="37"/>
      <c r="L69" s="37"/>
      <c r="M69" s="37"/>
      <c r="N69" s="37"/>
      <c r="O69" s="37"/>
      <c r="P69" s="37"/>
    </row>
    <row r="70" spans="1:16" s="36" customFormat="1" ht="15.75">
      <c r="A70" s="41"/>
      <c r="B70" s="44"/>
      <c r="C70" s="44"/>
      <c r="I70" s="37"/>
      <c r="J70" s="37"/>
      <c r="K70" s="37"/>
      <c r="L70" s="37"/>
      <c r="M70" s="37"/>
      <c r="N70" s="37"/>
      <c r="O70" s="37"/>
      <c r="P70" s="37"/>
    </row>
    <row r="71" spans="1:16" s="36" customFormat="1" ht="15.75">
      <c r="A71" s="41"/>
      <c r="B71" s="44"/>
      <c r="C71" s="44"/>
      <c r="I71" s="37"/>
      <c r="J71" s="37"/>
      <c r="K71" s="37"/>
      <c r="L71" s="37"/>
      <c r="M71" s="37"/>
      <c r="N71" s="37"/>
      <c r="O71" s="37"/>
      <c r="P71" s="37"/>
    </row>
    <row r="72" spans="1:16" s="36" customFormat="1" ht="15.75">
      <c r="A72" s="41"/>
      <c r="B72" s="44"/>
      <c r="C72" s="44"/>
      <c r="I72" s="37"/>
      <c r="J72" s="37"/>
      <c r="K72" s="37"/>
      <c r="L72" s="37"/>
      <c r="M72" s="37"/>
      <c r="N72" s="37"/>
      <c r="O72" s="37"/>
      <c r="P72" s="37"/>
    </row>
    <row r="73" spans="1:16" s="36" customFormat="1" ht="15.75">
      <c r="A73" s="41"/>
      <c r="B73" s="44"/>
      <c r="C73" s="44"/>
      <c r="I73" s="37"/>
      <c r="J73" s="37"/>
      <c r="K73" s="37"/>
      <c r="L73" s="37"/>
      <c r="M73" s="37"/>
      <c r="N73" s="37"/>
      <c r="O73" s="37"/>
      <c r="P73" s="37"/>
    </row>
    <row r="74" spans="1:16" s="36" customFormat="1" ht="15.75">
      <c r="A74" s="41"/>
      <c r="B74" s="44"/>
      <c r="C74" s="44"/>
      <c r="I74" s="37"/>
      <c r="J74" s="37"/>
      <c r="K74" s="37"/>
      <c r="L74" s="37"/>
      <c r="M74" s="37"/>
      <c r="N74" s="37"/>
      <c r="O74" s="37"/>
      <c r="P74" s="37"/>
    </row>
  </sheetData>
  <sheetProtection/>
  <mergeCells count="8">
    <mergeCell ref="A1:G1"/>
    <mergeCell ref="A2:G2"/>
    <mergeCell ref="A3:G3"/>
    <mergeCell ref="B5:C5"/>
    <mergeCell ref="A5:A6"/>
    <mergeCell ref="F5:G5"/>
    <mergeCell ref="D5:D6"/>
    <mergeCell ref="E5:E6"/>
  </mergeCells>
  <printOptions/>
  <pageMargins left="0" right="0" top="0.25" bottom="0.25" header="0.3" footer="0.3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E24"/>
  <sheetViews>
    <sheetView zoomScalePageLayoutView="0" workbookViewId="0" topLeftCell="A1">
      <selection activeCell="I14" sqref="I14"/>
    </sheetView>
  </sheetViews>
  <sheetFormatPr defaultColWidth="9.140625" defaultRowHeight="15"/>
  <cols>
    <col min="3" max="3" width="13.57421875" style="0" customWidth="1"/>
    <col min="4" max="4" width="20.00390625" style="0" customWidth="1"/>
    <col min="5" max="5" width="26.28125" style="0" customWidth="1"/>
  </cols>
  <sheetData>
    <row r="1" spans="3:5" ht="15">
      <c r="C1" s="86"/>
      <c r="D1" s="87" t="s">
        <v>73</v>
      </c>
      <c r="E1" s="87" t="s">
        <v>74</v>
      </c>
    </row>
    <row r="2" spans="3:5" ht="15">
      <c r="C2" s="86" t="s">
        <v>9</v>
      </c>
      <c r="D2" s="88">
        <f>SUM('300:324'!D9)</f>
        <v>139030438.87</v>
      </c>
      <c r="E2" s="88">
        <f>SUM('300:324'!E9)</f>
        <v>103799937.90999998</v>
      </c>
    </row>
    <row r="3" spans="3:5" ht="15">
      <c r="C3" s="86" t="s">
        <v>11</v>
      </c>
      <c r="D3" s="88">
        <f>SUM('300:324'!D10)</f>
        <v>98495788.94</v>
      </c>
      <c r="E3" s="88">
        <f>SUM('300:324'!E10)</f>
        <v>96346323.35999998</v>
      </c>
    </row>
    <row r="4" spans="3:5" ht="15">
      <c r="C4" s="86" t="s">
        <v>12</v>
      </c>
      <c r="D4" s="88">
        <f>SUM('300:324'!D11)</f>
        <v>33120915.84</v>
      </c>
      <c r="E4" s="88">
        <f>SUM('300:324'!E11)</f>
        <v>139552500.40999997</v>
      </c>
    </row>
    <row r="5" spans="3:5" ht="15">
      <c r="C5" s="86" t="s">
        <v>13</v>
      </c>
      <c r="D5" s="88">
        <f>SUM('300:324'!D12)</f>
        <v>106522376.68</v>
      </c>
      <c r="E5" s="88">
        <f>SUM('300:324'!E12)</f>
        <v>131950807.55000003</v>
      </c>
    </row>
    <row r="6" spans="3:5" ht="15">
      <c r="C6" s="86" t="s">
        <v>14</v>
      </c>
      <c r="D6" s="88">
        <f>SUM('300:324'!D13)</f>
        <v>159598026.56</v>
      </c>
      <c r="E6" s="88">
        <f>SUM('300:324'!E13)</f>
        <v>73662730.82</v>
      </c>
    </row>
    <row r="7" spans="3:5" ht="15">
      <c r="C7" s="86" t="s">
        <v>15</v>
      </c>
      <c r="D7" s="88">
        <f>SUM('300:324'!D14)</f>
        <v>111339192.58999999</v>
      </c>
      <c r="E7" s="88">
        <f>SUM('300:324'!E14)</f>
        <v>116130560.94999999</v>
      </c>
    </row>
    <row r="8" spans="3:5" ht="15">
      <c r="C8" s="86" t="s">
        <v>16</v>
      </c>
      <c r="D8" s="88">
        <f>SUM('300:324'!D15)</f>
        <v>163539633.21999997</v>
      </c>
      <c r="E8" s="88">
        <f>SUM('300:324'!E15)</f>
        <v>95243563.08999996</v>
      </c>
    </row>
    <row r="9" spans="3:5" ht="15">
      <c r="C9" s="86" t="s">
        <v>75</v>
      </c>
      <c r="D9" s="88">
        <f>SUM('300:324'!D16)</f>
        <v>0</v>
      </c>
      <c r="E9" s="88">
        <f>SUM('300:324'!E16)</f>
        <v>0</v>
      </c>
    </row>
    <row r="10" spans="3:5" ht="15">
      <c r="C10" s="86" t="s">
        <v>17</v>
      </c>
      <c r="D10" s="88">
        <f>SUM('300:324'!D17)</f>
        <v>0</v>
      </c>
      <c r="E10" s="88">
        <f>SUM('300:324'!E17)</f>
        <v>0</v>
      </c>
    </row>
    <row r="11" spans="3:5" ht="15">
      <c r="C11" s="86" t="s">
        <v>18</v>
      </c>
      <c r="D11" s="88">
        <f>SUM('300:324'!D18)</f>
        <v>0</v>
      </c>
      <c r="E11" s="88">
        <f>SUM('300:324'!E18)</f>
        <v>0</v>
      </c>
    </row>
    <row r="12" spans="3:5" ht="15">
      <c r="C12" s="86" t="s">
        <v>19</v>
      </c>
      <c r="D12" s="88">
        <f>SUM('300:324'!D19)</f>
        <v>0</v>
      </c>
      <c r="E12" s="88">
        <f>SUM('300:324'!E19)</f>
        <v>0</v>
      </c>
    </row>
    <row r="13" spans="3:5" ht="15">
      <c r="C13" s="86" t="s">
        <v>20</v>
      </c>
      <c r="D13" s="88">
        <f>SUM('300:324'!D20)</f>
        <v>0</v>
      </c>
      <c r="E13" s="88">
        <f>SUM('300:324'!E20)</f>
        <v>0</v>
      </c>
    </row>
    <row r="14" spans="3:5" ht="15">
      <c r="C14" s="86"/>
      <c r="D14" s="88">
        <f>SUM('300:324'!D23)</f>
        <v>520913180.7199999</v>
      </c>
      <c r="E14" s="88">
        <f>SUM('300:324'!E23)</f>
        <v>0</v>
      </c>
    </row>
    <row r="15" spans="3:5" ht="15">
      <c r="C15" s="86"/>
      <c r="D15" s="88">
        <f>SUM('300:324'!D24)</f>
        <v>1332559553.4199998</v>
      </c>
      <c r="E15" s="88">
        <f>SUM('300:324'!E24)</f>
        <v>1332559553.4199998</v>
      </c>
    </row>
    <row r="16" spans="3:5" ht="15">
      <c r="C16" s="86"/>
      <c r="D16" s="88">
        <f>SUM('300:324'!D25)</f>
        <v>0</v>
      </c>
      <c r="E16" s="88">
        <f>SUM('300:324'!E25)</f>
        <v>520913180.7199999</v>
      </c>
    </row>
    <row r="17" spans="4:5" ht="15">
      <c r="D17" s="32">
        <f>SUM('300:324'!D26)</f>
        <v>0</v>
      </c>
      <c r="E17" s="32">
        <f>SUM('300:324'!E26)</f>
        <v>0</v>
      </c>
    </row>
    <row r="18" spans="4:5" ht="15">
      <c r="D18" s="32">
        <f>SUM('300:324'!D27)</f>
        <v>0</v>
      </c>
      <c r="E18" s="32">
        <f>SUM('300:324'!E27)</f>
        <v>0</v>
      </c>
    </row>
    <row r="19" spans="4:5" ht="15">
      <c r="D19" s="32">
        <f>SUM('300:324'!D28)</f>
        <v>0</v>
      </c>
      <c r="E19" s="32">
        <f>SUM('300:324'!E28)</f>
        <v>0</v>
      </c>
    </row>
    <row r="20" spans="4:5" ht="15">
      <c r="D20" s="32">
        <f>SUM('300:324'!D29)</f>
        <v>0</v>
      </c>
      <c r="E20" s="32">
        <f>SUM('300:324'!E29)</f>
        <v>0</v>
      </c>
    </row>
    <row r="21" spans="4:5" ht="15">
      <c r="D21" s="32">
        <f>SUM('300:324'!D30)</f>
        <v>0</v>
      </c>
      <c r="E21" s="32">
        <f>SUM('300:324'!E30)</f>
        <v>0</v>
      </c>
    </row>
    <row r="22" spans="4:5" ht="15">
      <c r="D22" s="32">
        <f>SUM('300:324'!D31)</f>
        <v>0</v>
      </c>
      <c r="E22" s="32">
        <f>SUM('300:324'!E31)</f>
        <v>0</v>
      </c>
    </row>
    <row r="23" spans="4:5" ht="15">
      <c r="D23" s="32">
        <f>SUM('300:324'!D32)</f>
        <v>0</v>
      </c>
      <c r="E23" s="32">
        <f>SUM('300:324'!E32)</f>
        <v>0</v>
      </c>
    </row>
    <row r="24" spans="4:5" ht="15">
      <c r="D24" s="32">
        <f>SUM('300:324'!D33)</f>
        <v>0</v>
      </c>
      <c r="E24" s="32">
        <f>SUM('300:324'!E33)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3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  <col min="9" max="9" width="9.8515625" style="0" bestFit="1" customWidth="1"/>
    <col min="11" max="11" width="13.140625" style="0" customWidth="1"/>
    <col min="12" max="12" width="12.851562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27</v>
      </c>
      <c r="D4" s="1"/>
      <c r="E4" s="1" t="s">
        <v>3</v>
      </c>
      <c r="F4" s="1">
        <v>302</v>
      </c>
      <c r="G4" s="2"/>
    </row>
    <row r="5" spans="1:7" ht="15">
      <c r="A5" s="3"/>
      <c r="B5" s="3"/>
      <c r="C5" s="3" t="s">
        <v>28</v>
      </c>
      <c r="D5" s="3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12" ht="15.75" thickTop="1">
      <c r="A8" s="18"/>
      <c r="B8" s="11" t="s">
        <v>82</v>
      </c>
      <c r="C8" s="11" t="s">
        <v>8</v>
      </c>
      <c r="D8" s="12"/>
      <c r="E8" s="12">
        <v>0</v>
      </c>
      <c r="F8" s="3"/>
      <c r="G8" s="3"/>
      <c r="I8" s="20"/>
      <c r="K8" s="21"/>
      <c r="L8" s="21"/>
    </row>
    <row r="9" spans="1:12" ht="15">
      <c r="A9" s="18"/>
      <c r="B9" s="13" t="s">
        <v>9</v>
      </c>
      <c r="C9" s="13" t="s">
        <v>10</v>
      </c>
      <c r="D9" s="80">
        <v>0</v>
      </c>
      <c r="E9" s="80">
        <v>1380</v>
      </c>
      <c r="F9" s="3"/>
      <c r="G9" s="3"/>
      <c r="K9" s="21"/>
      <c r="L9" s="21"/>
    </row>
    <row r="10" spans="1:12" ht="15">
      <c r="A10" s="18"/>
      <c r="B10" s="13" t="s">
        <v>11</v>
      </c>
      <c r="C10" s="13" t="s">
        <v>10</v>
      </c>
      <c r="D10" s="80">
        <v>0</v>
      </c>
      <c r="E10" s="80">
        <v>725</v>
      </c>
      <c r="F10" s="3"/>
      <c r="G10" s="3"/>
      <c r="K10" s="21"/>
      <c r="L10" s="21"/>
    </row>
    <row r="11" spans="1:12" ht="15">
      <c r="A11" s="18"/>
      <c r="B11" s="13" t="s">
        <v>12</v>
      </c>
      <c r="C11" s="13" t="s">
        <v>10</v>
      </c>
      <c r="D11" s="80">
        <v>630</v>
      </c>
      <c r="E11" s="80">
        <v>800</v>
      </c>
      <c r="F11" s="3"/>
      <c r="G11" s="3"/>
      <c r="K11" s="21"/>
      <c r="L11" s="21"/>
    </row>
    <row r="12" spans="1:12" ht="15">
      <c r="A12" s="18"/>
      <c r="B12" s="13" t="s">
        <v>13</v>
      </c>
      <c r="C12" s="13" t="s">
        <v>10</v>
      </c>
      <c r="D12" s="80">
        <v>910</v>
      </c>
      <c r="E12" s="80">
        <v>1685</v>
      </c>
      <c r="F12" s="3"/>
      <c r="G12" s="3"/>
      <c r="K12" s="21"/>
      <c r="L12" s="21"/>
    </row>
    <row r="13" spans="1:12" ht="15">
      <c r="A13" s="18"/>
      <c r="B13" s="13" t="s">
        <v>14</v>
      </c>
      <c r="C13" s="13" t="s">
        <v>10</v>
      </c>
      <c r="D13" s="80">
        <v>0</v>
      </c>
      <c r="E13" s="80">
        <v>800</v>
      </c>
      <c r="F13" s="3"/>
      <c r="G13" s="3"/>
      <c r="K13" s="21"/>
      <c r="L13" s="21"/>
    </row>
    <row r="14" spans="1:12" ht="15">
      <c r="A14" s="18"/>
      <c r="B14" s="13" t="s">
        <v>15</v>
      </c>
      <c r="C14" s="13" t="s">
        <v>10</v>
      </c>
      <c r="D14" s="80">
        <v>2275</v>
      </c>
      <c r="E14" s="80">
        <v>800</v>
      </c>
      <c r="F14" s="3"/>
      <c r="G14" s="3"/>
      <c r="K14" s="21"/>
      <c r="L14" s="23"/>
    </row>
    <row r="15" spans="1:12" ht="15">
      <c r="A15" s="18"/>
      <c r="B15" s="13" t="s">
        <v>16</v>
      </c>
      <c r="C15" s="13" t="s">
        <v>10</v>
      </c>
      <c r="D15" s="80">
        <v>2375</v>
      </c>
      <c r="E15" s="80">
        <v>800</v>
      </c>
      <c r="F15" s="3"/>
      <c r="G15" s="3"/>
      <c r="K15" s="21"/>
      <c r="L15" s="21"/>
    </row>
    <row r="16" spans="1:12" ht="15">
      <c r="A16" s="18"/>
      <c r="B16" s="13" t="s">
        <v>75</v>
      </c>
      <c r="C16" s="13" t="s">
        <v>10</v>
      </c>
      <c r="D16" s="80"/>
      <c r="E16" s="80"/>
      <c r="F16" s="3"/>
      <c r="G16" s="3"/>
      <c r="K16" s="21"/>
      <c r="L16" s="21"/>
    </row>
    <row r="17" spans="1:12" ht="15">
      <c r="A17" s="18"/>
      <c r="B17" s="13" t="s">
        <v>17</v>
      </c>
      <c r="C17" s="13" t="s">
        <v>10</v>
      </c>
      <c r="D17" s="80"/>
      <c r="E17" s="80"/>
      <c r="F17" s="3"/>
      <c r="G17" s="3"/>
      <c r="K17" s="21"/>
      <c r="L17" s="21"/>
    </row>
    <row r="18" spans="1:12" ht="15">
      <c r="A18" s="18"/>
      <c r="B18" s="13" t="s">
        <v>18</v>
      </c>
      <c r="C18" s="13" t="s">
        <v>10</v>
      </c>
      <c r="D18" s="80"/>
      <c r="E18" s="80"/>
      <c r="F18" s="3"/>
      <c r="G18" s="3"/>
      <c r="K18" s="21"/>
      <c r="L18" s="21"/>
    </row>
    <row r="19" spans="1:12" ht="15">
      <c r="A19" s="18"/>
      <c r="B19" s="13" t="s">
        <v>19</v>
      </c>
      <c r="C19" s="13" t="s">
        <v>10</v>
      </c>
      <c r="D19" s="80"/>
      <c r="E19" s="80"/>
      <c r="F19" s="3"/>
      <c r="G19" s="3"/>
      <c r="K19" s="21"/>
      <c r="L19" s="21"/>
    </row>
    <row r="20" spans="1:12" ht="15">
      <c r="A20" s="18"/>
      <c r="B20" s="13" t="s">
        <v>20</v>
      </c>
      <c r="C20" s="13" t="s">
        <v>10</v>
      </c>
      <c r="D20" s="80"/>
      <c r="E20" s="80"/>
      <c r="F20" s="3"/>
      <c r="G20" s="3"/>
      <c r="K20" s="22"/>
      <c r="L20" s="22"/>
    </row>
    <row r="21" spans="1:12" ht="15">
      <c r="A21" s="18"/>
      <c r="B21" s="13" t="s">
        <v>50</v>
      </c>
      <c r="C21" s="13"/>
      <c r="D21" s="14"/>
      <c r="E21" s="14"/>
      <c r="F21" s="3"/>
      <c r="G21" s="3"/>
      <c r="K21" s="24"/>
      <c r="L21" s="24"/>
    </row>
    <row r="22" spans="1:12" ht="15.75" thickBot="1">
      <c r="A22" s="18"/>
      <c r="B22" s="15"/>
      <c r="C22" s="15"/>
      <c r="D22" s="16"/>
      <c r="E22" s="16"/>
      <c r="F22" s="3"/>
      <c r="G22" s="3"/>
      <c r="K22" s="22"/>
      <c r="L22" s="22"/>
    </row>
    <row r="23" spans="1:7" ht="16.5" thickBot="1" thickTop="1">
      <c r="A23" s="18"/>
      <c r="B23" s="89" t="s">
        <v>83</v>
      </c>
      <c r="C23" s="90"/>
      <c r="D23" s="17">
        <f>D24-SUM(D8:D22)</f>
        <v>800</v>
      </c>
      <c r="E23" s="17">
        <f>E24-SUM(E8:E22)</f>
        <v>0</v>
      </c>
      <c r="F23" s="6"/>
      <c r="G23" s="3"/>
    </row>
    <row r="24" spans="1:7" ht="16.5" thickBot="1" thickTop="1">
      <c r="A24" s="19"/>
      <c r="B24" s="89" t="s">
        <v>21</v>
      </c>
      <c r="C24" s="90"/>
      <c r="D24" s="17">
        <f>IF(SUM(E8:E22)&gt;SUM(D8:D22),SUM(E8:E22),SUM(D8:D22))</f>
        <v>6990</v>
      </c>
      <c r="E24" s="17">
        <f>IF(SUM(F8:F22)&gt;SUM(E8:E22),SUM(F8:F22),SUM(E8:E22))</f>
        <v>6990</v>
      </c>
      <c r="F24" s="3"/>
      <c r="G24" s="3"/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800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5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  <col min="11" max="11" width="10.7109375" style="0" customWidth="1"/>
    <col min="12" max="12" width="11.4218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29</v>
      </c>
      <c r="D4" s="1"/>
      <c r="E4" s="1" t="s">
        <v>3</v>
      </c>
      <c r="F4" s="1">
        <v>303</v>
      </c>
      <c r="G4" s="2"/>
    </row>
    <row r="5" spans="1:7" ht="15">
      <c r="A5" s="3"/>
      <c r="B5" s="3"/>
      <c r="C5" s="3" t="s">
        <v>30</v>
      </c>
      <c r="D5" s="3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12"/>
      <c r="E8" s="12">
        <v>0</v>
      </c>
      <c r="F8" s="3"/>
      <c r="G8" s="3"/>
    </row>
    <row r="9" spans="1:7" ht="15">
      <c r="A9" s="18"/>
      <c r="B9" s="13" t="s">
        <v>9</v>
      </c>
      <c r="C9" s="13" t="s">
        <v>10</v>
      </c>
      <c r="D9" s="80">
        <v>0</v>
      </c>
      <c r="E9" s="80">
        <v>250</v>
      </c>
      <c r="F9" s="3"/>
      <c r="G9" s="3"/>
    </row>
    <row r="10" spans="1:12" ht="15">
      <c r="A10" s="18"/>
      <c r="B10" s="13" t="s">
        <v>11</v>
      </c>
      <c r="C10" s="13" t="s">
        <v>10</v>
      </c>
      <c r="D10" s="80">
        <v>0</v>
      </c>
      <c r="E10" s="80">
        <v>250</v>
      </c>
      <c r="F10" s="3"/>
      <c r="G10" s="3"/>
      <c r="K10" s="21"/>
      <c r="L10" s="21"/>
    </row>
    <row r="11" spans="1:12" ht="15">
      <c r="A11" s="18"/>
      <c r="B11" s="13" t="s">
        <v>12</v>
      </c>
      <c r="C11" s="13" t="s">
        <v>10</v>
      </c>
      <c r="D11" s="80">
        <v>0</v>
      </c>
      <c r="E11" s="80">
        <v>250</v>
      </c>
      <c r="F11" s="3"/>
      <c r="G11" s="3"/>
      <c r="K11" s="21"/>
      <c r="L11" s="21"/>
    </row>
    <row r="12" spans="1:12" ht="15">
      <c r="A12" s="18"/>
      <c r="B12" s="13" t="s">
        <v>13</v>
      </c>
      <c r="C12" s="13" t="s">
        <v>10</v>
      </c>
      <c r="D12" s="80">
        <v>0</v>
      </c>
      <c r="E12" s="80">
        <v>250</v>
      </c>
      <c r="F12" s="3"/>
      <c r="G12" s="3"/>
      <c r="K12" s="21"/>
      <c r="L12" s="21"/>
    </row>
    <row r="13" spans="1:12" ht="15">
      <c r="A13" s="18"/>
      <c r="B13" s="13" t="s">
        <v>14</v>
      </c>
      <c r="C13" s="13" t="s">
        <v>10</v>
      </c>
      <c r="D13" s="80">
        <v>0</v>
      </c>
      <c r="E13" s="80">
        <v>250</v>
      </c>
      <c r="F13" s="3"/>
      <c r="G13" s="3"/>
      <c r="K13" s="21"/>
      <c r="L13" s="21"/>
    </row>
    <row r="14" spans="1:12" ht="15">
      <c r="A14" s="18"/>
      <c r="B14" s="13" t="s">
        <v>15</v>
      </c>
      <c r="C14" s="13" t="s">
        <v>10</v>
      </c>
      <c r="D14" s="80">
        <v>1500</v>
      </c>
      <c r="E14" s="80">
        <v>250</v>
      </c>
      <c r="F14" s="3"/>
      <c r="G14" s="3"/>
      <c r="K14" s="21"/>
      <c r="L14" s="21"/>
    </row>
    <row r="15" spans="1:12" ht="15">
      <c r="A15" s="18"/>
      <c r="B15" s="13" t="s">
        <v>16</v>
      </c>
      <c r="C15" s="13" t="s">
        <v>10</v>
      </c>
      <c r="D15" s="80">
        <v>0</v>
      </c>
      <c r="E15" s="80">
        <v>250</v>
      </c>
      <c r="F15" s="3"/>
      <c r="G15" s="3"/>
      <c r="K15" s="21"/>
      <c r="L15" s="21"/>
    </row>
    <row r="16" spans="1:12" ht="15">
      <c r="A16" s="18"/>
      <c r="B16" s="13" t="s">
        <v>75</v>
      </c>
      <c r="C16" s="13" t="s">
        <v>10</v>
      </c>
      <c r="D16" s="80"/>
      <c r="E16" s="80"/>
      <c r="F16" s="3"/>
      <c r="G16" s="3"/>
      <c r="K16" s="21"/>
      <c r="L16" s="21"/>
    </row>
    <row r="17" spans="1:12" ht="15">
      <c r="A17" s="18"/>
      <c r="B17" s="13" t="s">
        <v>17</v>
      </c>
      <c r="C17" s="13" t="s">
        <v>10</v>
      </c>
      <c r="D17" s="80"/>
      <c r="E17" s="80"/>
      <c r="F17" s="3"/>
      <c r="G17" s="3"/>
      <c r="K17" s="21"/>
      <c r="L17" s="21"/>
    </row>
    <row r="18" spans="1:12" ht="15">
      <c r="A18" s="18"/>
      <c r="B18" s="13" t="s">
        <v>18</v>
      </c>
      <c r="C18" s="13" t="s">
        <v>10</v>
      </c>
      <c r="D18" s="80"/>
      <c r="E18" s="80"/>
      <c r="F18" s="3"/>
      <c r="G18" s="3"/>
      <c r="K18" s="21"/>
      <c r="L18" s="21"/>
    </row>
    <row r="19" spans="1:12" ht="15">
      <c r="A19" s="18"/>
      <c r="B19" s="13" t="s">
        <v>19</v>
      </c>
      <c r="C19" s="13" t="s">
        <v>10</v>
      </c>
      <c r="D19" s="80"/>
      <c r="E19" s="80"/>
      <c r="F19" s="3"/>
      <c r="G19" s="3"/>
      <c r="K19" s="22"/>
      <c r="L19" s="21"/>
    </row>
    <row r="20" spans="1:12" ht="15">
      <c r="A20" s="18"/>
      <c r="B20" s="13" t="s">
        <v>20</v>
      </c>
      <c r="C20" s="13" t="s">
        <v>10</v>
      </c>
      <c r="D20" s="80"/>
      <c r="E20" s="80"/>
      <c r="F20" s="3"/>
      <c r="G20" s="3"/>
      <c r="K20" s="22"/>
      <c r="L20" s="21"/>
    </row>
    <row r="21" spans="1:7" ht="15">
      <c r="A21" s="18"/>
      <c r="B21" s="13" t="s">
        <v>50</v>
      </c>
      <c r="C21" s="13"/>
      <c r="D21" s="14"/>
      <c r="E21" s="14"/>
      <c r="F21" s="3"/>
      <c r="G21" s="3"/>
    </row>
    <row r="22" spans="1:13" ht="15.75" thickBot="1">
      <c r="A22" s="18"/>
      <c r="B22" s="15"/>
      <c r="C22" s="15"/>
      <c r="D22" s="16"/>
      <c r="E22" s="16"/>
      <c r="F22" s="3"/>
      <c r="G22" s="3"/>
      <c r="M22" t="s">
        <v>53</v>
      </c>
    </row>
    <row r="23" spans="1:12" ht="16.5" thickBot="1" thickTop="1">
      <c r="A23" s="18"/>
      <c r="B23" s="89" t="s">
        <v>83</v>
      </c>
      <c r="C23" s="90"/>
      <c r="D23" s="17">
        <f>D24-SUM(D8:D22)</f>
        <v>250</v>
      </c>
      <c r="E23" s="17">
        <f>E24-SUM(E8:E22)</f>
        <v>0</v>
      </c>
      <c r="F23" s="6"/>
      <c r="G23" s="3"/>
      <c r="K23" s="20"/>
      <c r="L23" s="20"/>
    </row>
    <row r="24" spans="1:15" ht="16.5" thickBot="1" thickTop="1">
      <c r="A24" s="19"/>
      <c r="B24" s="89" t="s">
        <v>21</v>
      </c>
      <c r="C24" s="90"/>
      <c r="D24" s="17">
        <f>IF(SUM(E8:E22)&gt;SUM(D8:D22),SUM(E8:E22),SUM(D8:D22))</f>
        <v>1750</v>
      </c>
      <c r="E24" s="17">
        <f>IF(SUM(F8:F22)&gt;SUM(E8:E22),SUM(F8:F22),SUM(E8:E22))</f>
        <v>1750</v>
      </c>
      <c r="F24" s="3"/>
      <c r="G24" s="3"/>
      <c r="O24">
        <v>0</v>
      </c>
    </row>
    <row r="25" spans="1:12" ht="16.5" thickBot="1" thickTop="1">
      <c r="A25" s="18"/>
      <c r="B25" s="89" t="s">
        <v>72</v>
      </c>
      <c r="C25" s="90"/>
      <c r="D25" s="17">
        <f>E23</f>
        <v>0</v>
      </c>
      <c r="E25" s="17">
        <f>D23</f>
        <v>250</v>
      </c>
      <c r="F25" s="3"/>
      <c r="G25" s="3"/>
      <c r="L25" s="20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77"/>
      <c r="F28" s="3"/>
      <c r="G28" s="3"/>
    </row>
    <row r="29" spans="1:10" ht="15">
      <c r="A29" s="3" t="s">
        <v>22</v>
      </c>
      <c r="B29" s="3"/>
      <c r="C29" s="3"/>
      <c r="D29" s="3"/>
      <c r="E29" s="3"/>
      <c r="F29" s="3"/>
      <c r="G29" s="3" t="s">
        <v>53</v>
      </c>
      <c r="H29" t="s">
        <v>53</v>
      </c>
      <c r="I29" t="s">
        <v>53</v>
      </c>
      <c r="J29" t="s">
        <v>53</v>
      </c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3">
      <selection activeCell="B31" sqref="B31"/>
    </sheetView>
  </sheetViews>
  <sheetFormatPr defaultColWidth="9.140625" defaultRowHeight="15"/>
  <cols>
    <col min="2" max="2" width="13.421875" style="0" customWidth="1"/>
    <col min="3" max="3" width="15.140625" style="0" customWidth="1"/>
    <col min="4" max="4" width="14.28125" style="0" customWidth="1"/>
    <col min="5" max="5" width="15.7109375" style="0" customWidth="1"/>
    <col min="8" max="8" width="14.57421875" style="0" bestFit="1" customWidth="1"/>
    <col min="11" max="11" width="13.421875" style="0" customWidth="1"/>
    <col min="12" max="12" width="14.2812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31</v>
      </c>
      <c r="D4" s="1"/>
      <c r="E4" s="1" t="s">
        <v>3</v>
      </c>
      <c r="F4" s="1">
        <v>304</v>
      </c>
      <c r="G4" s="2"/>
    </row>
    <row r="5" spans="1:7" ht="15">
      <c r="A5" s="3"/>
      <c r="B5" s="3"/>
      <c r="C5" s="3" t="s">
        <v>32</v>
      </c>
      <c r="D5" s="3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12"/>
      <c r="E8" s="12">
        <v>76231748.25</v>
      </c>
      <c r="F8" s="3"/>
      <c r="G8" s="3"/>
    </row>
    <row r="9" spans="1:12" ht="15">
      <c r="A9" s="18"/>
      <c r="B9" s="13" t="s">
        <v>9</v>
      </c>
      <c r="C9" s="13" t="s">
        <v>10</v>
      </c>
      <c r="D9" s="80">
        <v>9857857.22</v>
      </c>
      <c r="E9" s="80">
        <v>12375425.52</v>
      </c>
      <c r="F9" s="3"/>
      <c r="G9" s="3"/>
      <c r="K9" s="21"/>
      <c r="L9" s="21"/>
    </row>
    <row r="10" spans="1:12" ht="15">
      <c r="A10" s="18"/>
      <c r="B10" s="13" t="s">
        <v>11</v>
      </c>
      <c r="C10" s="13" t="s">
        <v>10</v>
      </c>
      <c r="D10" s="80">
        <v>7092663.42</v>
      </c>
      <c r="E10" s="80">
        <v>6333478.02</v>
      </c>
      <c r="F10" s="3"/>
      <c r="G10" s="3"/>
      <c r="K10" s="21"/>
      <c r="L10" s="21"/>
    </row>
    <row r="11" spans="1:12" ht="15">
      <c r="A11" s="18"/>
      <c r="B11" s="13" t="s">
        <v>12</v>
      </c>
      <c r="C11" s="13" t="s">
        <v>10</v>
      </c>
      <c r="D11" s="80">
        <v>41522.83</v>
      </c>
      <c r="E11" s="80">
        <v>442292.5</v>
      </c>
      <c r="F11" s="3"/>
      <c r="G11" s="3"/>
      <c r="K11" s="21"/>
      <c r="L11" s="21"/>
    </row>
    <row r="12" spans="1:12" ht="15">
      <c r="A12" s="18"/>
      <c r="B12" s="13" t="s">
        <v>13</v>
      </c>
      <c r="C12" s="13" t="s">
        <v>10</v>
      </c>
      <c r="D12" s="80">
        <v>389304.63</v>
      </c>
      <c r="E12" s="80">
        <v>163750</v>
      </c>
      <c r="F12" s="3"/>
      <c r="G12" s="3"/>
      <c r="K12" s="21"/>
      <c r="L12" s="21"/>
    </row>
    <row r="13" spans="1:12" ht="15">
      <c r="A13" s="18"/>
      <c r="B13" s="13" t="s">
        <v>14</v>
      </c>
      <c r="C13" s="13" t="s">
        <v>10</v>
      </c>
      <c r="D13" s="80">
        <v>1311238.12</v>
      </c>
      <c r="E13" s="80">
        <v>3667463.99</v>
      </c>
      <c r="F13" s="3"/>
      <c r="G13" s="3"/>
      <c r="K13" s="21"/>
      <c r="L13" s="21"/>
    </row>
    <row r="14" spans="1:12" ht="15">
      <c r="A14" s="18"/>
      <c r="B14" s="13" t="s">
        <v>15</v>
      </c>
      <c r="C14" s="13" t="s">
        <v>10</v>
      </c>
      <c r="D14" s="80">
        <v>2625351.68</v>
      </c>
      <c r="E14" s="80">
        <v>489685.35</v>
      </c>
      <c r="F14" s="3"/>
      <c r="G14" s="3"/>
      <c r="K14" s="21"/>
      <c r="L14" s="21"/>
    </row>
    <row r="15" spans="1:12" ht="15">
      <c r="A15" s="18"/>
      <c r="B15" s="13" t="s">
        <v>16</v>
      </c>
      <c r="C15" s="13" t="s">
        <v>10</v>
      </c>
      <c r="D15" s="80">
        <v>11111128.05</v>
      </c>
      <c r="E15" s="80">
        <v>9024396.71</v>
      </c>
      <c r="F15" s="3"/>
      <c r="G15" s="3"/>
      <c r="K15" s="21"/>
      <c r="L15" s="21"/>
    </row>
    <row r="16" spans="1:12" ht="15">
      <c r="A16" s="18"/>
      <c r="B16" s="13" t="s">
        <v>75</v>
      </c>
      <c r="C16" s="13" t="s">
        <v>10</v>
      </c>
      <c r="D16" s="80"/>
      <c r="E16" s="80"/>
      <c r="F16" s="3"/>
      <c r="G16" s="3"/>
      <c r="K16" s="21"/>
      <c r="L16" s="21"/>
    </row>
    <row r="17" spans="1:12" ht="15">
      <c r="A17" s="18"/>
      <c r="B17" s="13" t="s">
        <v>17</v>
      </c>
      <c r="C17" s="13" t="s">
        <v>10</v>
      </c>
      <c r="D17" s="80"/>
      <c r="E17" s="80"/>
      <c r="F17" s="3"/>
      <c r="G17" s="3"/>
      <c r="K17" s="21"/>
      <c r="L17" s="21"/>
    </row>
    <row r="18" spans="1:12" ht="15">
      <c r="A18" s="18"/>
      <c r="B18" s="13" t="s">
        <v>18</v>
      </c>
      <c r="C18" s="13" t="s">
        <v>10</v>
      </c>
      <c r="D18" s="80"/>
      <c r="E18" s="80"/>
      <c r="F18" s="3"/>
      <c r="G18" s="3"/>
      <c r="K18" s="21"/>
      <c r="L18" s="21"/>
    </row>
    <row r="19" spans="1:12" ht="15">
      <c r="A19" s="18"/>
      <c r="B19" s="13" t="s">
        <v>19</v>
      </c>
      <c r="C19" s="13" t="s">
        <v>10</v>
      </c>
      <c r="D19" s="80"/>
      <c r="E19" s="80"/>
      <c r="F19" s="3"/>
      <c r="G19" s="3"/>
      <c r="K19" s="21"/>
      <c r="L19" s="21"/>
    </row>
    <row r="20" spans="1:12" ht="15">
      <c r="A20" s="18"/>
      <c r="B20" s="13" t="s">
        <v>20</v>
      </c>
      <c r="C20" s="13" t="s">
        <v>10</v>
      </c>
      <c r="D20" s="80"/>
      <c r="E20" s="80"/>
      <c r="F20" s="3"/>
      <c r="G20" s="3"/>
      <c r="K20" s="21"/>
      <c r="L20" s="21"/>
    </row>
    <row r="21" spans="1:12" ht="15">
      <c r="A21" s="18"/>
      <c r="B21" s="13" t="s">
        <v>50</v>
      </c>
      <c r="C21" s="13"/>
      <c r="D21" s="14"/>
      <c r="E21" s="14"/>
      <c r="F21" s="3"/>
      <c r="G21" s="3"/>
      <c r="H21" s="20"/>
      <c r="K21" s="21"/>
      <c r="L21" s="21"/>
    </row>
    <row r="22" spans="1:12" ht="15.75" thickBot="1">
      <c r="A22" s="18"/>
      <c r="B22" s="15"/>
      <c r="C22" s="15"/>
      <c r="D22" s="16"/>
      <c r="E22" s="16"/>
      <c r="F22" s="3"/>
      <c r="G22" s="3"/>
      <c r="H22" s="20"/>
      <c r="K22" s="22"/>
      <c r="L22" s="22"/>
    </row>
    <row r="23" spans="1:12" ht="16.5" thickBot="1" thickTop="1">
      <c r="A23" s="18"/>
      <c r="B23" s="89" t="s">
        <v>83</v>
      </c>
      <c r="C23" s="90"/>
      <c r="D23" s="17">
        <f>D24-SUM(D8:D22)</f>
        <v>76299174.38999997</v>
      </c>
      <c r="E23" s="17">
        <f>E24-SUM(E8:E22)</f>
        <v>0</v>
      </c>
      <c r="F23" s="6"/>
      <c r="G23" s="3"/>
      <c r="H23" s="20"/>
      <c r="K23" s="20"/>
      <c r="L23" s="20"/>
    </row>
    <row r="24" spans="1:12" ht="16.5" thickBot="1" thickTop="1">
      <c r="A24" s="19"/>
      <c r="B24" s="89" t="s">
        <v>21</v>
      </c>
      <c r="C24" s="90"/>
      <c r="D24" s="17">
        <f>IF(SUM(E8:E22)&gt;SUM(D8:D22),SUM(E8:E22),SUM(D8:D22))</f>
        <v>108728240.33999997</v>
      </c>
      <c r="E24" s="17">
        <f>IF(SUM(F8:F22)&gt;SUM(E8:E22),SUM(F8:F22),SUM(E8:E22))</f>
        <v>108728240.33999997</v>
      </c>
      <c r="F24" s="3"/>
      <c r="G24" s="3"/>
      <c r="L24" s="20"/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76299174.38999997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12" ht="15">
      <c r="A29" s="3" t="s">
        <v>22</v>
      </c>
      <c r="B29" s="3"/>
      <c r="C29" s="3"/>
      <c r="D29" s="3"/>
      <c r="E29" s="3"/>
      <c r="F29" s="3"/>
      <c r="G29" s="3"/>
      <c r="L29" s="20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5" ht="15">
      <c r="A38" s="5"/>
      <c r="B38" s="5"/>
      <c r="C38" s="5"/>
      <c r="D38" s="5"/>
      <c r="E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9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33</v>
      </c>
      <c r="D4" s="1"/>
      <c r="E4" s="1" t="s">
        <v>3</v>
      </c>
      <c r="F4" s="1">
        <v>305</v>
      </c>
      <c r="G4" s="2"/>
    </row>
    <row r="5" spans="1:7" ht="15">
      <c r="A5" s="3"/>
      <c r="B5" s="3"/>
      <c r="C5" s="3"/>
      <c r="D5" s="3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12"/>
      <c r="E8" s="12">
        <v>51079578.21999991</v>
      </c>
      <c r="F8" s="3"/>
      <c r="G8" s="3"/>
    </row>
    <row r="9" spans="1:7" ht="15">
      <c r="A9" s="18"/>
      <c r="B9" s="13" t="s">
        <v>9</v>
      </c>
      <c r="C9" s="13" t="s">
        <v>10</v>
      </c>
      <c r="D9" s="80">
        <v>24867160.91</v>
      </c>
      <c r="E9" s="80">
        <v>24137399.08</v>
      </c>
      <c r="F9" s="3"/>
      <c r="G9" s="3"/>
    </row>
    <row r="10" spans="1:7" ht="15">
      <c r="A10" s="18"/>
      <c r="B10" s="13" t="s">
        <v>11</v>
      </c>
      <c r="C10" s="13" t="s">
        <v>10</v>
      </c>
      <c r="D10" s="80">
        <v>9399053.41</v>
      </c>
      <c r="E10" s="80">
        <v>5179857.96</v>
      </c>
      <c r="F10" s="3"/>
      <c r="G10" s="3"/>
    </row>
    <row r="11" spans="1:7" ht="15">
      <c r="A11" s="18"/>
      <c r="B11" s="13" t="s">
        <v>12</v>
      </c>
      <c r="C11" s="13" t="s">
        <v>10</v>
      </c>
      <c r="D11" s="80">
        <v>4489875.47</v>
      </c>
      <c r="E11" s="80">
        <v>15764120.37</v>
      </c>
      <c r="F11" s="3"/>
      <c r="G11" s="3"/>
    </row>
    <row r="12" spans="1:7" ht="15">
      <c r="A12" s="18"/>
      <c r="B12" s="13" t="s">
        <v>13</v>
      </c>
      <c r="C12" s="13" t="s">
        <v>10</v>
      </c>
      <c r="D12" s="80">
        <v>27481245.61</v>
      </c>
      <c r="E12" s="80">
        <v>34473966.02</v>
      </c>
      <c r="F12" s="3"/>
      <c r="G12" s="3"/>
    </row>
    <row r="13" spans="1:7" ht="15">
      <c r="A13" s="18"/>
      <c r="B13" s="13" t="s">
        <v>14</v>
      </c>
      <c r="C13" s="13" t="s">
        <v>10</v>
      </c>
      <c r="D13" s="80">
        <v>18142009.94</v>
      </c>
      <c r="E13" s="80">
        <v>5270214.18</v>
      </c>
      <c r="F13" s="3"/>
      <c r="G13" s="3"/>
    </row>
    <row r="14" spans="1:7" ht="15">
      <c r="A14" s="18"/>
      <c r="B14" s="13" t="s">
        <v>15</v>
      </c>
      <c r="C14" s="13" t="s">
        <v>10</v>
      </c>
      <c r="D14" s="80">
        <v>7753449.82</v>
      </c>
      <c r="E14" s="80">
        <v>26632019.93</v>
      </c>
      <c r="F14" s="3"/>
      <c r="G14" s="3"/>
    </row>
    <row r="15" spans="1:7" ht="15">
      <c r="A15" s="18"/>
      <c r="B15" s="13" t="s">
        <v>16</v>
      </c>
      <c r="C15" s="13" t="s">
        <v>10</v>
      </c>
      <c r="D15" s="80">
        <v>42680907.29</v>
      </c>
      <c r="E15" s="80">
        <v>9177848.23</v>
      </c>
      <c r="F15" s="3"/>
      <c r="G15" s="3"/>
    </row>
    <row r="16" spans="1:7" ht="15">
      <c r="A16" s="18"/>
      <c r="B16" s="13" t="s">
        <v>75</v>
      </c>
      <c r="C16" s="13" t="s">
        <v>10</v>
      </c>
      <c r="D16" s="80"/>
      <c r="E16" s="80"/>
      <c r="F16" s="3"/>
      <c r="G16" s="3"/>
    </row>
    <row r="17" spans="1:7" ht="15">
      <c r="A17" s="18"/>
      <c r="B17" s="13" t="s">
        <v>17</v>
      </c>
      <c r="C17" s="13" t="s">
        <v>10</v>
      </c>
      <c r="D17" s="80"/>
      <c r="E17" s="80"/>
      <c r="F17" s="3"/>
      <c r="G17" s="3"/>
    </row>
    <row r="18" spans="1:7" ht="15">
      <c r="A18" s="18"/>
      <c r="B18" s="13" t="s">
        <v>18</v>
      </c>
      <c r="C18" s="13" t="s">
        <v>10</v>
      </c>
      <c r="D18" s="80"/>
      <c r="E18" s="80"/>
      <c r="F18" s="3"/>
      <c r="G18" s="3"/>
    </row>
    <row r="19" spans="1:7" ht="15">
      <c r="A19" s="18"/>
      <c r="B19" s="13" t="s">
        <v>19</v>
      </c>
      <c r="C19" s="13" t="s">
        <v>10</v>
      </c>
      <c r="D19" s="80"/>
      <c r="E19" s="80"/>
      <c r="F19" s="3"/>
      <c r="G19" s="3"/>
    </row>
    <row r="20" spans="1:7" ht="15">
      <c r="A20" s="18"/>
      <c r="B20" s="13" t="s">
        <v>20</v>
      </c>
      <c r="C20" s="13" t="s">
        <v>10</v>
      </c>
      <c r="D20" s="80"/>
      <c r="E20" s="80"/>
      <c r="F20" s="3"/>
      <c r="G20" s="3"/>
    </row>
    <row r="21" spans="1:7" ht="15">
      <c r="A21" s="18"/>
      <c r="B21" s="13" t="s">
        <v>50</v>
      </c>
      <c r="C21" s="13"/>
      <c r="D21" s="14"/>
      <c r="E21" s="14"/>
      <c r="F21" s="3"/>
      <c r="G21" s="3"/>
    </row>
    <row r="22" spans="1:7" ht="15.75" thickBot="1">
      <c r="A22" s="18"/>
      <c r="B22" s="15"/>
      <c r="C22" s="15"/>
      <c r="D22" s="16"/>
      <c r="E22" s="16"/>
      <c r="F22" s="3"/>
      <c r="G22" s="3"/>
    </row>
    <row r="23" spans="1:7" ht="16.5" thickBot="1" thickTop="1">
      <c r="A23" s="18"/>
      <c r="B23" s="89" t="s">
        <v>83</v>
      </c>
      <c r="C23" s="90"/>
      <c r="D23" s="17">
        <f>D24-SUM(D8:D22)</f>
        <v>36901301.53999993</v>
      </c>
      <c r="E23" s="17">
        <f>E24-SUM(E8:E22)</f>
        <v>0</v>
      </c>
      <c r="F23" s="6"/>
      <c r="G23" s="3"/>
    </row>
    <row r="24" spans="1:7" ht="16.5" thickBot="1" thickTop="1">
      <c r="A24" s="19"/>
      <c r="B24" s="89" t="s">
        <v>21</v>
      </c>
      <c r="C24" s="90"/>
      <c r="D24" s="17">
        <f>IF(SUM(E8:E22)&gt;SUM(D8:D22),SUM(E8:E22),SUM(D8:D22))</f>
        <v>171715003.98999992</v>
      </c>
      <c r="E24" s="17">
        <f>IF(SUM(F8:F22)&gt;SUM(E8:E22),SUM(F8:F22),SUM(E8:E22))</f>
        <v>171715003.98999992</v>
      </c>
      <c r="F24" s="3"/>
      <c r="G24" s="3"/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36901301.53999993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  <row r="40" spans="1:5" ht="15">
      <c r="A40" s="5"/>
      <c r="B40" s="5"/>
      <c r="C40" s="5"/>
      <c r="D40" s="5"/>
      <c r="E40" s="5"/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0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32" customWidth="1"/>
    <col min="8" max="8" width="18.8515625" style="0" customWidth="1"/>
    <col min="9" max="9" width="28.00390625" style="0" customWidth="1"/>
    <col min="10" max="12" width="9.14062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34</v>
      </c>
      <c r="D4" s="1"/>
      <c r="E4" s="28" t="s">
        <v>3</v>
      </c>
      <c r="F4" s="1">
        <v>306</v>
      </c>
      <c r="G4" s="2"/>
    </row>
    <row r="5" spans="1:7" ht="15">
      <c r="A5" s="3"/>
      <c r="B5" s="3"/>
      <c r="C5" s="3"/>
      <c r="D5" s="3"/>
      <c r="E5" s="7"/>
      <c r="F5" s="3"/>
      <c r="G5" s="3"/>
    </row>
    <row r="6" spans="1:7" ht="15.75" thickBot="1">
      <c r="A6" s="3"/>
      <c r="B6" s="4"/>
      <c r="C6" s="4"/>
      <c r="D6" s="4"/>
      <c r="E6" s="29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3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12"/>
      <c r="E8" s="12">
        <v>3540002.6000000015</v>
      </c>
      <c r="F8" s="3"/>
      <c r="G8" s="3"/>
    </row>
    <row r="9" spans="1:7" ht="15">
      <c r="A9" s="18"/>
      <c r="B9" s="13" t="s">
        <v>9</v>
      </c>
      <c r="C9" s="13" t="s">
        <v>10</v>
      </c>
      <c r="D9" s="80">
        <v>9537291.87</v>
      </c>
      <c r="E9" s="80">
        <v>10071928.47</v>
      </c>
      <c r="F9" s="3"/>
      <c r="G9" s="3"/>
    </row>
    <row r="10" spans="1:7" ht="15">
      <c r="A10" s="18"/>
      <c r="B10" s="13" t="s">
        <v>11</v>
      </c>
      <c r="C10" s="13" t="s">
        <v>10</v>
      </c>
      <c r="D10" s="80">
        <v>20592602.17</v>
      </c>
      <c r="E10" s="80">
        <v>27907385.83</v>
      </c>
      <c r="F10" s="3"/>
      <c r="G10" s="3"/>
    </row>
    <row r="11" spans="1:7" ht="15">
      <c r="A11" s="18"/>
      <c r="B11" s="13" t="s">
        <v>12</v>
      </c>
      <c r="C11" s="13" t="s">
        <v>10</v>
      </c>
      <c r="D11" s="80">
        <v>5140564.51</v>
      </c>
      <c r="E11" s="80">
        <v>4100</v>
      </c>
      <c r="F11" s="3"/>
      <c r="G11" s="3"/>
    </row>
    <row r="12" spans="1:7" ht="15">
      <c r="A12" s="18"/>
      <c r="B12" s="13" t="s">
        <v>13</v>
      </c>
      <c r="C12" s="13" t="s">
        <v>10</v>
      </c>
      <c r="D12" s="80">
        <v>745200</v>
      </c>
      <c r="E12" s="80">
        <v>942304.46</v>
      </c>
      <c r="F12" s="3"/>
      <c r="G12" s="3"/>
    </row>
    <row r="13" spans="1:7" ht="15">
      <c r="A13" s="18"/>
      <c r="B13" s="13" t="s">
        <v>14</v>
      </c>
      <c r="C13" s="13" t="s">
        <v>10</v>
      </c>
      <c r="D13" s="80">
        <v>7003651.78</v>
      </c>
      <c r="E13" s="80">
        <v>4654234.67</v>
      </c>
      <c r="F13" s="3"/>
      <c r="G13" s="3"/>
    </row>
    <row r="14" spans="1:7" ht="15">
      <c r="A14" s="18"/>
      <c r="B14" s="13" t="s">
        <v>15</v>
      </c>
      <c r="C14" s="13" t="s">
        <v>10</v>
      </c>
      <c r="D14" s="80">
        <v>10048616.92</v>
      </c>
      <c r="E14" s="80">
        <v>20228885.41</v>
      </c>
      <c r="F14" s="3"/>
      <c r="G14" s="3"/>
    </row>
    <row r="15" spans="1:7" ht="15">
      <c r="A15" s="18"/>
      <c r="B15" s="13" t="s">
        <v>16</v>
      </c>
      <c r="C15" s="13" t="s">
        <v>10</v>
      </c>
      <c r="D15" s="80">
        <v>23875005.23</v>
      </c>
      <c r="E15" s="80">
        <v>16991383.44</v>
      </c>
      <c r="F15" s="3"/>
      <c r="G15" s="3"/>
    </row>
    <row r="16" spans="1:7" ht="15">
      <c r="A16" s="18"/>
      <c r="B16" s="13" t="s">
        <v>75</v>
      </c>
      <c r="C16" s="13" t="s">
        <v>10</v>
      </c>
      <c r="D16" s="80"/>
      <c r="E16" s="80"/>
      <c r="F16" s="3"/>
      <c r="G16" s="3"/>
    </row>
    <row r="17" spans="1:7" ht="15">
      <c r="A17" s="18"/>
      <c r="B17" s="13" t="s">
        <v>17</v>
      </c>
      <c r="C17" s="13" t="s">
        <v>10</v>
      </c>
      <c r="D17" s="80"/>
      <c r="E17" s="80"/>
      <c r="F17" s="3"/>
      <c r="G17" s="3"/>
    </row>
    <row r="18" spans="1:7" ht="15">
      <c r="A18" s="18"/>
      <c r="B18" s="13" t="s">
        <v>18</v>
      </c>
      <c r="C18" s="13" t="s">
        <v>10</v>
      </c>
      <c r="D18" s="80"/>
      <c r="E18" s="80"/>
      <c r="F18" s="3"/>
      <c r="G18" s="3"/>
    </row>
    <row r="19" spans="1:7" ht="15">
      <c r="A19" s="18"/>
      <c r="B19" s="13" t="s">
        <v>19</v>
      </c>
      <c r="C19" s="13" t="s">
        <v>10</v>
      </c>
      <c r="D19" s="80"/>
      <c r="E19" s="80"/>
      <c r="F19" s="3"/>
      <c r="G19" s="3"/>
    </row>
    <row r="20" spans="1:7" ht="15">
      <c r="A20" s="18"/>
      <c r="B20" s="13" t="s">
        <v>20</v>
      </c>
      <c r="C20" s="13" t="s">
        <v>10</v>
      </c>
      <c r="D20" s="80"/>
      <c r="E20" s="80"/>
      <c r="F20" s="3"/>
      <c r="G20" s="3"/>
    </row>
    <row r="21" spans="1:7" ht="15">
      <c r="A21" s="18"/>
      <c r="B21" s="13" t="s">
        <v>50</v>
      </c>
      <c r="C21" s="13"/>
      <c r="D21" s="14"/>
      <c r="E21" s="14"/>
      <c r="F21" s="3"/>
      <c r="G21" s="3"/>
    </row>
    <row r="22" spans="1:7" ht="15.75" thickBot="1">
      <c r="A22" s="18"/>
      <c r="B22" s="15"/>
      <c r="C22" s="15"/>
      <c r="D22" s="16"/>
      <c r="E22" s="16"/>
      <c r="F22" s="3"/>
      <c r="G22" s="3"/>
    </row>
    <row r="23" spans="1:7" ht="16.5" thickBot="1" thickTop="1">
      <c r="A23" s="18"/>
      <c r="B23" s="89" t="s">
        <v>83</v>
      </c>
      <c r="C23" s="90"/>
      <c r="D23" s="17">
        <f>D24-SUM(D8:D22)</f>
        <v>7397292.399999991</v>
      </c>
      <c r="E23" s="17">
        <f>E24-SUM(E8:E22)</f>
        <v>0</v>
      </c>
      <c r="F23" s="6"/>
      <c r="G23" s="3"/>
    </row>
    <row r="24" spans="1:9" ht="16.5" thickBot="1" thickTop="1">
      <c r="A24" s="19"/>
      <c r="B24" s="89" t="s">
        <v>21</v>
      </c>
      <c r="C24" s="90"/>
      <c r="D24" s="17">
        <f>IF(SUM(E8:E22)&gt;SUM(D8:D22),SUM(E8:E22),SUM(D8:D22))</f>
        <v>84340224.88</v>
      </c>
      <c r="E24" s="17">
        <f>IF(SUM(F8:F22)&gt;SUM(E8:E22),SUM(F8:F22),SUM(E8:E22))</f>
        <v>84340224.88</v>
      </c>
      <c r="F24" s="3"/>
      <c r="G24" s="3"/>
      <c r="H24" s="20"/>
      <c r="I24" s="20"/>
    </row>
    <row r="25" spans="1:9" ht="16.5" thickBot="1" thickTop="1">
      <c r="A25" s="18"/>
      <c r="B25" s="89" t="s">
        <v>72</v>
      </c>
      <c r="C25" s="90"/>
      <c r="D25" s="17">
        <f>E23</f>
        <v>0</v>
      </c>
      <c r="E25" s="17">
        <f>D23</f>
        <v>7397292.399999991</v>
      </c>
      <c r="F25" s="3"/>
      <c r="G25" s="3"/>
      <c r="I25" s="20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7"/>
      <c r="F27" s="3"/>
      <c r="G27" s="3"/>
    </row>
    <row r="28" spans="1:7" ht="15">
      <c r="A28" s="3"/>
      <c r="B28" s="3"/>
      <c r="C28" s="3"/>
      <c r="D28" s="3"/>
      <c r="E28" s="7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31"/>
      <c r="F35" s="5"/>
      <c r="G35" s="5"/>
    </row>
    <row r="36" spans="1:7" ht="15">
      <c r="A36" s="5"/>
      <c r="B36" s="5"/>
      <c r="C36" s="5"/>
      <c r="D36" s="5"/>
      <c r="E36" s="31"/>
      <c r="F36" s="5"/>
      <c r="G36" s="5"/>
    </row>
    <row r="37" spans="1:7" ht="15">
      <c r="A37" s="5"/>
      <c r="B37" s="5"/>
      <c r="C37" s="5"/>
      <c r="D37" s="5"/>
      <c r="E37" s="31"/>
      <c r="F37" s="5"/>
      <c r="G37" s="5"/>
    </row>
    <row r="38" spans="1:7" ht="15">
      <c r="A38" s="5"/>
      <c r="B38" s="5"/>
      <c r="C38" s="5"/>
      <c r="D38" s="5"/>
      <c r="E38" s="31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31" t="s">
        <v>62</v>
      </c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35</v>
      </c>
      <c r="D4" s="1"/>
      <c r="E4" s="1" t="s">
        <v>3</v>
      </c>
      <c r="F4" s="1">
        <v>307</v>
      </c>
      <c r="G4" s="2"/>
    </row>
    <row r="5" spans="1:7" ht="15">
      <c r="A5" s="3"/>
      <c r="B5" s="3"/>
      <c r="C5" s="3"/>
      <c r="D5" s="3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12"/>
      <c r="E8" s="12">
        <v>3883881.1399999987</v>
      </c>
      <c r="F8" s="3"/>
      <c r="G8" s="3"/>
    </row>
    <row r="9" spans="1:7" ht="15">
      <c r="A9" s="18"/>
      <c r="B9" s="13" t="s">
        <v>9</v>
      </c>
      <c r="C9" s="13" t="s">
        <v>10</v>
      </c>
      <c r="D9" s="80">
        <v>508179</v>
      </c>
      <c r="E9" s="80">
        <v>148420</v>
      </c>
      <c r="F9" s="3"/>
      <c r="G9" s="3"/>
    </row>
    <row r="10" spans="1:7" ht="15">
      <c r="A10" s="18"/>
      <c r="B10" s="13" t="s">
        <v>11</v>
      </c>
      <c r="C10" s="13" t="s">
        <v>10</v>
      </c>
      <c r="D10" s="80">
        <v>581299.92</v>
      </c>
      <c r="E10" s="80">
        <v>526397.92</v>
      </c>
      <c r="F10" s="3"/>
      <c r="G10" s="3"/>
    </row>
    <row r="11" spans="1:7" ht="15">
      <c r="A11" s="18"/>
      <c r="B11" s="13" t="s">
        <v>12</v>
      </c>
      <c r="C11" s="13" t="s">
        <v>10</v>
      </c>
      <c r="D11" s="80">
        <v>880000</v>
      </c>
      <c r="E11" s="80">
        <v>241581</v>
      </c>
      <c r="F11" s="3"/>
      <c r="G11" s="3"/>
    </row>
    <row r="12" spans="1:7" ht="15">
      <c r="A12" s="18"/>
      <c r="B12" s="13" t="s">
        <v>13</v>
      </c>
      <c r="C12" s="13" t="s">
        <v>10</v>
      </c>
      <c r="D12" s="80">
        <v>0</v>
      </c>
      <c r="E12" s="80">
        <v>169547</v>
      </c>
      <c r="F12" s="3"/>
      <c r="G12" s="3"/>
    </row>
    <row r="13" spans="1:7" ht="15">
      <c r="A13" s="18"/>
      <c r="B13" s="13" t="s">
        <v>14</v>
      </c>
      <c r="C13" s="13" t="s">
        <v>10</v>
      </c>
      <c r="D13" s="80">
        <v>322467</v>
      </c>
      <c r="E13" s="80">
        <v>0</v>
      </c>
      <c r="F13" s="3"/>
      <c r="G13" s="3"/>
    </row>
    <row r="14" spans="1:7" ht="15">
      <c r="A14" s="18"/>
      <c r="B14" s="13" t="s">
        <v>15</v>
      </c>
      <c r="C14" s="13" t="s">
        <v>10</v>
      </c>
      <c r="D14" s="80">
        <v>467208</v>
      </c>
      <c r="E14" s="80">
        <v>548548.24</v>
      </c>
      <c r="F14" s="3"/>
      <c r="G14" s="3"/>
    </row>
    <row r="15" spans="1:7" ht="15">
      <c r="A15" s="18"/>
      <c r="B15" s="13" t="s">
        <v>16</v>
      </c>
      <c r="C15" s="13" t="s">
        <v>10</v>
      </c>
      <c r="D15" s="80">
        <v>1156027.49</v>
      </c>
      <c r="E15" s="80">
        <v>1028967.86</v>
      </c>
      <c r="F15" s="3"/>
      <c r="G15" s="3"/>
    </row>
    <row r="16" spans="1:7" ht="15">
      <c r="A16" s="18"/>
      <c r="B16" s="13" t="s">
        <v>75</v>
      </c>
      <c r="C16" s="13" t="s">
        <v>10</v>
      </c>
      <c r="D16" s="80"/>
      <c r="E16" s="80"/>
      <c r="F16" s="3"/>
      <c r="G16" s="3"/>
    </row>
    <row r="17" spans="1:7" ht="15">
      <c r="A17" s="18"/>
      <c r="B17" s="13" t="s">
        <v>17</v>
      </c>
      <c r="C17" s="13" t="s">
        <v>10</v>
      </c>
      <c r="D17" s="80"/>
      <c r="E17" s="80"/>
      <c r="F17" s="3"/>
      <c r="G17" s="3"/>
    </row>
    <row r="18" spans="1:7" ht="15">
      <c r="A18" s="18"/>
      <c r="B18" s="13" t="s">
        <v>18</v>
      </c>
      <c r="C18" s="13" t="s">
        <v>10</v>
      </c>
      <c r="D18" s="80"/>
      <c r="E18" s="80"/>
      <c r="F18" s="3"/>
      <c r="G18" s="3"/>
    </row>
    <row r="19" spans="1:7" ht="15">
      <c r="A19" s="18"/>
      <c r="B19" s="13" t="s">
        <v>19</v>
      </c>
      <c r="C19" s="13" t="s">
        <v>10</v>
      </c>
      <c r="D19" s="80"/>
      <c r="E19" s="80"/>
      <c r="F19" s="3"/>
      <c r="G19" s="3"/>
    </row>
    <row r="20" spans="1:7" ht="15">
      <c r="A20" s="18"/>
      <c r="B20" s="13" t="s">
        <v>20</v>
      </c>
      <c r="C20" s="13" t="s">
        <v>10</v>
      </c>
      <c r="D20" s="80"/>
      <c r="E20" s="80"/>
      <c r="F20" s="3"/>
      <c r="G20" s="3"/>
    </row>
    <row r="21" spans="1:7" ht="15">
      <c r="A21" s="18"/>
      <c r="B21" s="13" t="s">
        <v>50</v>
      </c>
      <c r="C21" s="13"/>
      <c r="D21" s="14"/>
      <c r="E21" s="14"/>
      <c r="F21" s="3"/>
      <c r="G21" s="3"/>
    </row>
    <row r="22" spans="1:7" ht="15.75" thickBot="1">
      <c r="A22" s="18"/>
      <c r="B22" s="15"/>
      <c r="C22" s="15"/>
      <c r="D22" s="16"/>
      <c r="E22" s="16"/>
      <c r="F22" s="3"/>
      <c r="G22" s="3"/>
    </row>
    <row r="23" spans="1:7" ht="16.5" thickBot="1" thickTop="1">
      <c r="A23" s="18"/>
      <c r="B23" s="89" t="s">
        <v>83</v>
      </c>
      <c r="C23" s="90"/>
      <c r="D23" s="17">
        <f>D24-SUM(D8:D22)</f>
        <v>2632161.749999999</v>
      </c>
      <c r="E23" s="17">
        <f>E24-SUM(E8:E22)</f>
        <v>0</v>
      </c>
      <c r="F23" s="6"/>
      <c r="G23" s="3"/>
    </row>
    <row r="24" spans="1:7" ht="16.5" thickBot="1" thickTop="1">
      <c r="A24" s="19"/>
      <c r="B24" s="89" t="s">
        <v>21</v>
      </c>
      <c r="C24" s="90"/>
      <c r="D24" s="17">
        <f>IF(SUM(E8:E22)&gt;SUM(D8:D22),SUM(E8:E22),SUM(D8:D22))</f>
        <v>6547343.159999999</v>
      </c>
      <c r="E24" s="17">
        <f>IF(SUM(F8:F22)&gt;SUM(E8:E22),SUM(F8:F22),SUM(E8:E22))</f>
        <v>6547343.159999999</v>
      </c>
      <c r="F24" s="3"/>
      <c r="G24" s="3"/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2632161.749999999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B31" sqref="B31"/>
    </sheetView>
  </sheetViews>
  <sheetFormatPr defaultColWidth="9.140625" defaultRowHeight="15"/>
  <cols>
    <col min="2" max="2" width="13.421875" style="0" bestFit="1" customWidth="1"/>
    <col min="3" max="3" width="15.140625" style="0" customWidth="1"/>
    <col min="4" max="4" width="14.28125" style="0" customWidth="1"/>
    <col min="5" max="5" width="15.7109375" style="0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54</v>
      </c>
      <c r="B2" s="91"/>
      <c r="C2" s="91"/>
      <c r="D2" s="91"/>
      <c r="E2" s="91"/>
      <c r="F2" s="91"/>
      <c r="G2" s="91"/>
    </row>
    <row r="3" spans="1:7" ht="18.75">
      <c r="A3" s="91" t="s">
        <v>81</v>
      </c>
      <c r="B3" s="91"/>
      <c r="C3" s="91"/>
      <c r="D3" s="91"/>
      <c r="E3" s="91"/>
      <c r="F3" s="91"/>
      <c r="G3" s="91"/>
    </row>
    <row r="4" spans="1:7" ht="15.75">
      <c r="A4" s="1" t="s">
        <v>1</v>
      </c>
      <c r="B4" s="1"/>
      <c r="C4" s="1" t="s">
        <v>36</v>
      </c>
      <c r="D4" s="1"/>
      <c r="E4" s="1" t="s">
        <v>3</v>
      </c>
      <c r="F4" s="1">
        <v>308</v>
      </c>
      <c r="G4" s="2"/>
    </row>
    <row r="5" spans="1:7" ht="15">
      <c r="A5" s="3"/>
      <c r="B5" s="3"/>
      <c r="C5" s="3"/>
      <c r="D5" s="3"/>
      <c r="E5" s="3"/>
      <c r="F5" s="3"/>
      <c r="G5" s="3"/>
    </row>
    <row r="6" spans="1:7" ht="15.75" thickBot="1">
      <c r="A6" s="3"/>
      <c r="B6" s="4"/>
      <c r="C6" s="4"/>
      <c r="D6" s="4"/>
      <c r="E6" s="4"/>
      <c r="F6" s="3"/>
      <c r="G6" s="3"/>
    </row>
    <row r="7" spans="1:7" ht="18.75" thickBot="1" thickTop="1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>
      <c r="A8" s="18"/>
      <c r="B8" s="11" t="s">
        <v>82</v>
      </c>
      <c r="C8" s="11" t="s">
        <v>8</v>
      </c>
      <c r="D8" s="12"/>
      <c r="E8" s="12">
        <v>164409577.15999985</v>
      </c>
      <c r="F8" s="3"/>
      <c r="G8" s="3"/>
    </row>
    <row r="9" spans="1:7" ht="15">
      <c r="A9" s="18"/>
      <c r="B9" s="13" t="s">
        <v>9</v>
      </c>
      <c r="C9" s="13" t="s">
        <v>10</v>
      </c>
      <c r="D9" s="80">
        <v>622056.21</v>
      </c>
      <c r="E9" s="80">
        <v>180472.31</v>
      </c>
      <c r="F9" s="3"/>
      <c r="G9" s="3"/>
    </row>
    <row r="10" spans="1:7" ht="15">
      <c r="A10" s="18"/>
      <c r="B10" s="13" t="s">
        <v>11</v>
      </c>
      <c r="C10" s="13" t="s">
        <v>10</v>
      </c>
      <c r="D10" s="80">
        <v>6857343.36</v>
      </c>
      <c r="E10" s="80">
        <v>1469028.58</v>
      </c>
      <c r="F10" s="3"/>
      <c r="G10" s="3"/>
    </row>
    <row r="11" spans="1:7" ht="15">
      <c r="A11" s="18"/>
      <c r="B11" s="13" t="s">
        <v>12</v>
      </c>
      <c r="C11" s="13" t="s">
        <v>10</v>
      </c>
      <c r="D11" s="80">
        <v>404037.77</v>
      </c>
      <c r="E11" s="80">
        <v>22819309.84</v>
      </c>
      <c r="F11" s="3"/>
      <c r="G11" s="3"/>
    </row>
    <row r="12" spans="1:7" ht="15">
      <c r="A12" s="18"/>
      <c r="B12" s="13" t="s">
        <v>13</v>
      </c>
      <c r="C12" s="13" t="s">
        <v>10</v>
      </c>
      <c r="D12" s="80">
        <v>16645276.29</v>
      </c>
      <c r="E12" s="80">
        <v>156703.56</v>
      </c>
      <c r="F12" s="3"/>
      <c r="G12" s="3"/>
    </row>
    <row r="13" spans="1:7" ht="15">
      <c r="A13" s="18"/>
      <c r="B13" s="13" t="s">
        <v>14</v>
      </c>
      <c r="C13" s="13" t="s">
        <v>10</v>
      </c>
      <c r="D13" s="80">
        <v>1832296.11</v>
      </c>
      <c r="E13" s="80">
        <v>5312081.78</v>
      </c>
      <c r="F13" s="3"/>
      <c r="G13" s="3"/>
    </row>
    <row r="14" spans="1:7" ht="15">
      <c r="A14" s="18"/>
      <c r="B14" s="13" t="s">
        <v>15</v>
      </c>
      <c r="C14" s="13" t="s">
        <v>10</v>
      </c>
      <c r="D14" s="80">
        <v>72874.24</v>
      </c>
      <c r="E14" s="80">
        <v>776667.43</v>
      </c>
      <c r="F14" s="3"/>
      <c r="G14" s="3"/>
    </row>
    <row r="15" spans="1:7" ht="15">
      <c r="A15" s="18"/>
      <c r="B15" s="13" t="s">
        <v>16</v>
      </c>
      <c r="C15" s="13" t="s">
        <v>10</v>
      </c>
      <c r="D15" s="80">
        <v>4534316.59</v>
      </c>
      <c r="E15" s="80">
        <v>965419.45</v>
      </c>
      <c r="F15" s="3"/>
      <c r="G15" s="3"/>
    </row>
    <row r="16" spans="1:7" ht="15">
      <c r="A16" s="18"/>
      <c r="B16" s="13" t="s">
        <v>75</v>
      </c>
      <c r="C16" s="13" t="s">
        <v>10</v>
      </c>
      <c r="D16" s="80"/>
      <c r="E16" s="80"/>
      <c r="F16" s="3"/>
      <c r="G16" s="3"/>
    </row>
    <row r="17" spans="1:7" ht="15">
      <c r="A17" s="18"/>
      <c r="B17" s="13" t="s">
        <v>17</v>
      </c>
      <c r="C17" s="13" t="s">
        <v>10</v>
      </c>
      <c r="D17" s="80"/>
      <c r="E17" s="80"/>
      <c r="F17" s="3"/>
      <c r="G17" s="3"/>
    </row>
    <row r="18" spans="1:7" ht="15">
      <c r="A18" s="18"/>
      <c r="B18" s="13" t="s">
        <v>18</v>
      </c>
      <c r="C18" s="13" t="s">
        <v>10</v>
      </c>
      <c r="D18" s="80"/>
      <c r="E18" s="80"/>
      <c r="F18" s="3"/>
      <c r="G18" s="3"/>
    </row>
    <row r="19" spans="1:7" ht="15">
      <c r="A19" s="18"/>
      <c r="B19" s="13" t="s">
        <v>19</v>
      </c>
      <c r="C19" s="13" t="s">
        <v>10</v>
      </c>
      <c r="D19" s="80"/>
      <c r="E19" s="80"/>
      <c r="F19" s="3"/>
      <c r="G19" s="3"/>
    </row>
    <row r="20" spans="1:7" ht="15">
      <c r="A20" s="18"/>
      <c r="B20" s="13" t="s">
        <v>20</v>
      </c>
      <c r="C20" s="13" t="s">
        <v>10</v>
      </c>
      <c r="D20" s="80"/>
      <c r="E20" s="80"/>
      <c r="F20" s="3"/>
      <c r="G20" s="3"/>
    </row>
    <row r="21" spans="1:7" ht="15">
      <c r="A21" s="18"/>
      <c r="B21" s="13" t="s">
        <v>50</v>
      </c>
      <c r="C21" s="13"/>
      <c r="D21" s="14"/>
      <c r="E21" s="14"/>
      <c r="F21" s="3"/>
      <c r="G21" s="3"/>
    </row>
    <row r="22" spans="1:7" ht="15.75" thickBot="1">
      <c r="A22" s="18"/>
      <c r="B22" s="15"/>
      <c r="C22" s="15"/>
      <c r="D22" s="16"/>
      <c r="E22" s="16"/>
      <c r="F22" s="3"/>
      <c r="G22" s="3"/>
    </row>
    <row r="23" spans="1:7" ht="16.5" thickBot="1" thickTop="1">
      <c r="A23" s="18"/>
      <c r="B23" s="89" t="s">
        <v>83</v>
      </c>
      <c r="C23" s="90"/>
      <c r="D23" s="17">
        <f>D24-SUM(D8:D22)</f>
        <v>165121059.53999987</v>
      </c>
      <c r="E23" s="17">
        <f>E24-SUM(E8:E22)</f>
        <v>0</v>
      </c>
      <c r="F23" s="6"/>
      <c r="G23" s="3"/>
    </row>
    <row r="24" spans="1:7" ht="16.5" thickBot="1" thickTop="1">
      <c r="A24" s="19"/>
      <c r="B24" s="89" t="s">
        <v>21</v>
      </c>
      <c r="C24" s="90"/>
      <c r="D24" s="17">
        <f>IF(SUM(E8:E22)&gt;SUM(D8:D22),SUM(E8:E22),SUM(D8:D22))</f>
        <v>196089260.10999987</v>
      </c>
      <c r="E24" s="17">
        <f>IF(SUM(F8:F22)&gt;SUM(E8:E22),SUM(F8:F22),SUM(E8:E22))</f>
        <v>196089260.10999987</v>
      </c>
      <c r="F24" s="3"/>
      <c r="G24" s="3"/>
    </row>
    <row r="25" spans="1:7" ht="16.5" thickBot="1" thickTop="1">
      <c r="A25" s="18"/>
      <c r="B25" s="89" t="s">
        <v>72</v>
      </c>
      <c r="C25" s="90"/>
      <c r="D25" s="17">
        <f>E23</f>
        <v>0</v>
      </c>
      <c r="E25" s="17">
        <f>D23</f>
        <v>165121059.53999987</v>
      </c>
      <c r="F25" s="3"/>
      <c r="G25" s="3"/>
    </row>
    <row r="26" spans="1:7" ht="15.75" thickTop="1">
      <c r="A26" s="3"/>
      <c r="B26" s="3"/>
      <c r="C26" s="3"/>
      <c r="D26" s="7"/>
      <c r="E26" s="7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 t="s">
        <v>22</v>
      </c>
      <c r="B29" s="3"/>
      <c r="C29" s="3"/>
      <c r="D29" s="3"/>
      <c r="E29" s="3"/>
      <c r="F29" s="3"/>
      <c r="G29" s="3"/>
    </row>
    <row r="30" spans="1:7" ht="15">
      <c r="A30" s="3" t="s">
        <v>23</v>
      </c>
      <c r="B30" s="3"/>
      <c r="C30" s="3"/>
      <c r="D30" s="3" t="s">
        <v>71</v>
      </c>
      <c r="E30" s="3"/>
      <c r="F30" s="3"/>
      <c r="G30" s="3"/>
    </row>
    <row r="31" spans="1:7" ht="15">
      <c r="A31" s="3" t="s">
        <v>52</v>
      </c>
      <c r="B31" s="3" t="s">
        <v>84</v>
      </c>
      <c r="C31" s="3"/>
      <c r="D31" s="3" t="s">
        <v>24</v>
      </c>
      <c r="E31" s="3"/>
      <c r="F31" s="3"/>
      <c r="G31" s="3"/>
    </row>
    <row r="32" spans="1:7" ht="15">
      <c r="A32" s="3"/>
      <c r="B32" s="3"/>
      <c r="C32" s="3"/>
      <c r="D32" s="3" t="s">
        <v>25</v>
      </c>
      <c r="E32" s="3"/>
      <c r="F32" s="3"/>
      <c r="G32" s="3"/>
    </row>
    <row r="33" spans="1:7" ht="15">
      <c r="A33" s="3"/>
      <c r="B33" s="3"/>
      <c r="C33" s="3"/>
      <c r="D33" s="3" t="s">
        <v>26</v>
      </c>
      <c r="E33" s="3"/>
      <c r="F33" s="3"/>
      <c r="G33" s="3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5" ht="15" hidden="1">
      <c r="A39" s="5" t="s">
        <v>55</v>
      </c>
      <c r="B39" s="5"/>
      <c r="C39" s="5" t="s">
        <v>68</v>
      </c>
      <c r="D39" s="5"/>
      <c r="E39" s="5" t="s">
        <v>62</v>
      </c>
    </row>
  </sheetData>
  <sheetProtection/>
  <mergeCells count="6">
    <mergeCell ref="B25:C25"/>
    <mergeCell ref="A1:G1"/>
    <mergeCell ref="A2:G2"/>
    <mergeCell ref="A3:G3"/>
    <mergeCell ref="B24:C24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2020-08-17T05:30:08Z</dcterms:modified>
  <cp:category/>
  <cp:version/>
  <cp:contentType/>
  <cp:contentStatus/>
</cp:coreProperties>
</file>